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75" yWindow="465" windowWidth="6855" windowHeight="12015" activeTab="1"/>
  </bookViews>
  <sheets>
    <sheet name="Champs" sheetId="1" r:id="rId1"/>
    <sheet name="Times" sheetId="2" r:id="rId2"/>
    <sheet name="lookup" sheetId="5" state="hidden" r:id="rId3"/>
    <sheet name="notes" sheetId="6" state="hidden" r:id="rId4"/>
  </sheets>
  <definedNames>
    <definedName name="_xlnm._FilterDatabase" localSheetId="0" hidden="1">Champs!#REF!</definedName>
    <definedName name="_xlnm.Print_Area" localSheetId="0">Champs!$B$2:$AB$26</definedName>
    <definedName name="_xlnm.Print_Area" localSheetId="1">Times!$B$1:$AB$26</definedName>
  </definedNames>
  <calcPr calcId="145621" calcMode="manual"/>
</workbook>
</file>

<file path=xl/calcChain.xml><?xml version="1.0" encoding="utf-8"?>
<calcChain xmlns="http://schemas.openxmlformats.org/spreadsheetml/2006/main">
  <c r="A19" i="2" l="1"/>
  <c r="A9" i="2"/>
  <c r="A14" i="2"/>
  <c r="A12" i="2"/>
  <c r="A20" i="2"/>
  <c r="A6" i="2"/>
  <c r="A16" i="2"/>
  <c r="A13" i="2"/>
  <c r="A11" i="2"/>
  <c r="A18" i="2"/>
  <c r="A10" i="2"/>
  <c r="A15" i="2"/>
  <c r="A17" i="2"/>
  <c r="A21" i="2"/>
  <c r="A22" i="2"/>
  <c r="A23" i="2"/>
  <c r="A8" i="2"/>
  <c r="A24" i="2"/>
  <c r="A25" i="2"/>
  <c r="B7" i="1"/>
  <c r="C7" i="1"/>
  <c r="B8" i="1"/>
  <c r="C8" i="1"/>
  <c r="B10" i="1"/>
  <c r="C10" i="1"/>
  <c r="B9" i="1"/>
  <c r="C9" i="1"/>
  <c r="B11" i="1"/>
  <c r="C11" i="1"/>
  <c r="B12" i="1"/>
  <c r="C12" i="1"/>
  <c r="B13" i="1"/>
  <c r="C13" i="1"/>
  <c r="B15" i="1"/>
  <c r="C15" i="1"/>
  <c r="B14" i="1"/>
  <c r="C14" i="1"/>
  <c r="B16" i="1"/>
  <c r="C16" i="1"/>
  <c r="B17" i="1"/>
  <c r="C17" i="1"/>
  <c r="B18" i="1"/>
  <c r="C18" i="1"/>
  <c r="B20" i="1"/>
  <c r="C20" i="1"/>
  <c r="B19" i="1"/>
  <c r="C19" i="1"/>
  <c r="B21" i="1"/>
  <c r="C21" i="1"/>
  <c r="B22" i="1"/>
  <c r="C22" i="1"/>
  <c r="B23" i="1"/>
  <c r="C23" i="1"/>
  <c r="B24" i="1"/>
  <c r="C24" i="1"/>
  <c r="B25" i="1"/>
  <c r="C25" i="1"/>
  <c r="B6" i="1"/>
  <c r="C6" i="1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E26" i="2"/>
  <c r="D26" i="2"/>
  <c r="Z18" i="2"/>
  <c r="AA18" i="2"/>
  <c r="Z10" i="2"/>
  <c r="AA10" i="2"/>
  <c r="Z15" i="2"/>
  <c r="AA15" i="2"/>
  <c r="Z17" i="2"/>
  <c r="AA17" i="2"/>
  <c r="Z21" i="2"/>
  <c r="AA21" i="2"/>
  <c r="Z22" i="2"/>
  <c r="AA22" i="2"/>
  <c r="Z24" i="2"/>
  <c r="AA24" i="2"/>
  <c r="Z25" i="2"/>
  <c r="AA25" i="2"/>
  <c r="AA16" i="2"/>
  <c r="Z16" i="2"/>
  <c r="A7" i="2"/>
  <c r="Z19" i="2"/>
  <c r="AA19" i="2"/>
  <c r="Z7" i="2"/>
  <c r="AA7" i="2"/>
  <c r="Z13" i="2"/>
  <c r="AA13" i="2"/>
  <c r="Z9" i="2"/>
  <c r="AA9" i="2"/>
  <c r="Z14" i="2"/>
  <c r="AA14" i="2"/>
  <c r="Z20" i="2"/>
  <c r="AA20" i="2"/>
  <c r="Z11" i="2"/>
  <c r="AA11" i="2"/>
  <c r="Z6" i="2"/>
  <c r="AA6" i="2"/>
  <c r="Z23" i="2"/>
  <c r="AA23" i="2"/>
  <c r="Z12" i="2"/>
  <c r="AA12" i="2"/>
  <c r="Z8" i="2"/>
  <c r="AA8" i="2"/>
  <c r="A6" i="1" l="1"/>
  <c r="A25" i="1"/>
  <c r="A24" i="1"/>
  <c r="A23" i="1"/>
  <c r="A22" i="1"/>
  <c r="A21" i="1"/>
  <c r="A19" i="1"/>
  <c r="A20" i="1"/>
  <c r="A18" i="1"/>
  <c r="A17" i="1"/>
  <c r="A16" i="1"/>
  <c r="A14" i="1"/>
  <c r="A15" i="1"/>
  <c r="A13" i="1"/>
  <c r="A12" i="1"/>
  <c r="A11" i="1"/>
  <c r="A9" i="1"/>
  <c r="A10" i="1"/>
  <c r="A8" i="1"/>
  <c r="A7" i="1"/>
  <c r="E7" i="1" l="1"/>
  <c r="G7" i="1"/>
  <c r="I7" i="1"/>
  <c r="K7" i="1"/>
  <c r="M7" i="1"/>
  <c r="O7" i="1"/>
  <c r="Q7" i="1"/>
  <c r="S7" i="1"/>
  <c r="U7" i="1"/>
  <c r="W7" i="1"/>
  <c r="D7" i="1"/>
  <c r="F7" i="1"/>
  <c r="H7" i="1"/>
  <c r="J7" i="1"/>
  <c r="L7" i="1"/>
  <c r="N7" i="1"/>
  <c r="P7" i="1"/>
  <c r="R7" i="1"/>
  <c r="T7" i="1"/>
  <c r="V7" i="1"/>
  <c r="X7" i="1"/>
  <c r="D10" i="1"/>
  <c r="F10" i="1"/>
  <c r="H10" i="1"/>
  <c r="J10" i="1"/>
  <c r="L10" i="1"/>
  <c r="N10" i="1"/>
  <c r="P10" i="1"/>
  <c r="R10" i="1"/>
  <c r="T10" i="1"/>
  <c r="V10" i="1"/>
  <c r="X10" i="1"/>
  <c r="E10" i="1"/>
  <c r="G10" i="1"/>
  <c r="I10" i="1"/>
  <c r="K10" i="1"/>
  <c r="M10" i="1"/>
  <c r="O10" i="1"/>
  <c r="Q10" i="1"/>
  <c r="S10" i="1"/>
  <c r="U10" i="1"/>
  <c r="W10" i="1"/>
  <c r="D11" i="1"/>
  <c r="F11" i="1"/>
  <c r="H11" i="1"/>
  <c r="J11" i="1"/>
  <c r="L11" i="1"/>
  <c r="N11" i="1"/>
  <c r="P11" i="1"/>
  <c r="R11" i="1"/>
  <c r="T11" i="1"/>
  <c r="V11" i="1"/>
  <c r="X11" i="1"/>
  <c r="E11" i="1"/>
  <c r="G11" i="1"/>
  <c r="I11" i="1"/>
  <c r="K11" i="1"/>
  <c r="M11" i="1"/>
  <c r="O11" i="1"/>
  <c r="Q11" i="1"/>
  <c r="S11" i="1"/>
  <c r="U11" i="1"/>
  <c r="W11" i="1"/>
  <c r="E13" i="1"/>
  <c r="G13" i="1"/>
  <c r="I13" i="1"/>
  <c r="K13" i="1"/>
  <c r="M13" i="1"/>
  <c r="O13" i="1"/>
  <c r="Q13" i="1"/>
  <c r="S13" i="1"/>
  <c r="U13" i="1"/>
  <c r="W13" i="1"/>
  <c r="F13" i="1"/>
  <c r="J13" i="1"/>
  <c r="N13" i="1"/>
  <c r="R13" i="1"/>
  <c r="V13" i="1"/>
  <c r="D13" i="1"/>
  <c r="H13" i="1"/>
  <c r="L13" i="1"/>
  <c r="P13" i="1"/>
  <c r="T13" i="1"/>
  <c r="X13" i="1"/>
  <c r="D14" i="1"/>
  <c r="E14" i="1"/>
  <c r="G14" i="1"/>
  <c r="I14" i="1"/>
  <c r="K14" i="1"/>
  <c r="M14" i="1"/>
  <c r="O14" i="1"/>
  <c r="Q14" i="1"/>
  <c r="S14" i="1"/>
  <c r="U14" i="1"/>
  <c r="W14" i="1"/>
  <c r="F14" i="1"/>
  <c r="H14" i="1"/>
  <c r="J14" i="1"/>
  <c r="L14" i="1"/>
  <c r="N14" i="1"/>
  <c r="P14" i="1"/>
  <c r="R14" i="1"/>
  <c r="T14" i="1"/>
  <c r="V14" i="1"/>
  <c r="X14" i="1"/>
  <c r="E17" i="1"/>
  <c r="G17" i="1"/>
  <c r="I17" i="1"/>
  <c r="K17" i="1"/>
  <c r="M17" i="1"/>
  <c r="O17" i="1"/>
  <c r="Q17" i="1"/>
  <c r="S17" i="1"/>
  <c r="U17" i="1"/>
  <c r="W17" i="1"/>
  <c r="D17" i="1"/>
  <c r="F17" i="1"/>
  <c r="H17" i="1"/>
  <c r="J17" i="1"/>
  <c r="L17" i="1"/>
  <c r="N17" i="1"/>
  <c r="P17" i="1"/>
  <c r="R17" i="1"/>
  <c r="T17" i="1"/>
  <c r="V17" i="1"/>
  <c r="X17" i="1"/>
  <c r="D20" i="1"/>
  <c r="F20" i="1"/>
  <c r="H20" i="1"/>
  <c r="J20" i="1"/>
  <c r="L20" i="1"/>
  <c r="N20" i="1"/>
  <c r="P20" i="1"/>
  <c r="R20" i="1"/>
  <c r="T20" i="1"/>
  <c r="V20" i="1"/>
  <c r="X20" i="1"/>
  <c r="E20" i="1"/>
  <c r="G20" i="1"/>
  <c r="I20" i="1"/>
  <c r="K20" i="1"/>
  <c r="M20" i="1"/>
  <c r="O20" i="1"/>
  <c r="Q20" i="1"/>
  <c r="S20" i="1"/>
  <c r="U20" i="1"/>
  <c r="W20" i="1"/>
  <c r="E21" i="1"/>
  <c r="G21" i="1"/>
  <c r="I21" i="1"/>
  <c r="K21" i="1"/>
  <c r="M21" i="1"/>
  <c r="O21" i="1"/>
  <c r="Q21" i="1"/>
  <c r="S21" i="1"/>
  <c r="U21" i="1"/>
  <c r="W21" i="1"/>
  <c r="D21" i="1"/>
  <c r="F21" i="1"/>
  <c r="H21" i="1"/>
  <c r="J21" i="1"/>
  <c r="L21" i="1"/>
  <c r="N21" i="1"/>
  <c r="P21" i="1"/>
  <c r="R21" i="1"/>
  <c r="T21" i="1"/>
  <c r="V21" i="1"/>
  <c r="X21" i="1"/>
  <c r="E23" i="1"/>
  <c r="G23" i="1"/>
  <c r="I23" i="1"/>
  <c r="K23" i="1"/>
  <c r="M23" i="1"/>
  <c r="O23" i="1"/>
  <c r="Q23" i="1"/>
  <c r="S23" i="1"/>
  <c r="U23" i="1"/>
  <c r="W23" i="1"/>
  <c r="D23" i="1"/>
  <c r="F23" i="1"/>
  <c r="H23" i="1"/>
  <c r="J23" i="1"/>
  <c r="L23" i="1"/>
  <c r="N23" i="1"/>
  <c r="P23" i="1"/>
  <c r="R23" i="1"/>
  <c r="T23" i="1"/>
  <c r="V23" i="1"/>
  <c r="X23" i="1"/>
  <c r="E25" i="1"/>
  <c r="G25" i="1"/>
  <c r="I25" i="1"/>
  <c r="K25" i="1"/>
  <c r="M25" i="1"/>
  <c r="O25" i="1"/>
  <c r="Q25" i="1"/>
  <c r="S25" i="1"/>
  <c r="U25" i="1"/>
  <c r="W25" i="1"/>
  <c r="D25" i="1"/>
  <c r="F25" i="1"/>
  <c r="H25" i="1"/>
  <c r="J25" i="1"/>
  <c r="L25" i="1"/>
  <c r="N25" i="1"/>
  <c r="P25" i="1"/>
  <c r="R25" i="1"/>
  <c r="T25" i="1"/>
  <c r="V25" i="1"/>
  <c r="X25" i="1"/>
  <c r="D8" i="1"/>
  <c r="F8" i="1"/>
  <c r="H8" i="1"/>
  <c r="J8" i="1"/>
  <c r="L8" i="1"/>
  <c r="N8" i="1"/>
  <c r="P8" i="1"/>
  <c r="R8" i="1"/>
  <c r="T8" i="1"/>
  <c r="V8" i="1"/>
  <c r="X8" i="1"/>
  <c r="E8" i="1"/>
  <c r="G8" i="1"/>
  <c r="I8" i="1"/>
  <c r="Y8" i="1" s="1"/>
  <c r="K8" i="1"/>
  <c r="M8" i="1"/>
  <c r="O8" i="1"/>
  <c r="Q8" i="1"/>
  <c r="S8" i="1"/>
  <c r="U8" i="1"/>
  <c r="W8" i="1"/>
  <c r="E9" i="1"/>
  <c r="G9" i="1"/>
  <c r="I9" i="1"/>
  <c r="K9" i="1"/>
  <c r="M9" i="1"/>
  <c r="O9" i="1"/>
  <c r="Q9" i="1"/>
  <c r="S9" i="1"/>
  <c r="U9" i="1"/>
  <c r="W9" i="1"/>
  <c r="D9" i="1"/>
  <c r="F9" i="1"/>
  <c r="H9" i="1"/>
  <c r="J9" i="1"/>
  <c r="L9" i="1"/>
  <c r="N9" i="1"/>
  <c r="P9" i="1"/>
  <c r="R9" i="1"/>
  <c r="T9" i="1"/>
  <c r="V9" i="1"/>
  <c r="X9" i="1"/>
  <c r="D12" i="1"/>
  <c r="F12" i="1"/>
  <c r="H12" i="1"/>
  <c r="J12" i="1"/>
  <c r="L12" i="1"/>
  <c r="N12" i="1"/>
  <c r="P12" i="1"/>
  <c r="R12" i="1"/>
  <c r="T12" i="1"/>
  <c r="V12" i="1"/>
  <c r="X12" i="1"/>
  <c r="E12" i="1"/>
  <c r="G12" i="1"/>
  <c r="I12" i="1"/>
  <c r="K12" i="1"/>
  <c r="M12" i="1"/>
  <c r="O12" i="1"/>
  <c r="S12" i="1"/>
  <c r="W12" i="1"/>
  <c r="Q12" i="1"/>
  <c r="U12" i="1"/>
  <c r="E15" i="1"/>
  <c r="G15" i="1"/>
  <c r="I15" i="1"/>
  <c r="K15" i="1"/>
  <c r="M15" i="1"/>
  <c r="O15" i="1"/>
  <c r="Q15" i="1"/>
  <c r="S15" i="1"/>
  <c r="U15" i="1"/>
  <c r="W15" i="1"/>
  <c r="D15" i="1"/>
  <c r="F15" i="1"/>
  <c r="H15" i="1"/>
  <c r="J15" i="1"/>
  <c r="L15" i="1"/>
  <c r="N15" i="1"/>
  <c r="P15" i="1"/>
  <c r="R15" i="1"/>
  <c r="T15" i="1"/>
  <c r="V15" i="1"/>
  <c r="X15" i="1"/>
  <c r="D16" i="1"/>
  <c r="F16" i="1"/>
  <c r="H16" i="1"/>
  <c r="J16" i="1"/>
  <c r="L16" i="1"/>
  <c r="N16" i="1"/>
  <c r="P16" i="1"/>
  <c r="R16" i="1"/>
  <c r="T16" i="1"/>
  <c r="V16" i="1"/>
  <c r="X16" i="1"/>
  <c r="E16" i="1"/>
  <c r="G16" i="1"/>
  <c r="I16" i="1"/>
  <c r="K16" i="1"/>
  <c r="M16" i="1"/>
  <c r="O16" i="1"/>
  <c r="Q16" i="1"/>
  <c r="S16" i="1"/>
  <c r="U16" i="1"/>
  <c r="W16" i="1"/>
  <c r="E18" i="1"/>
  <c r="G18" i="1"/>
  <c r="I18" i="1"/>
  <c r="K18" i="1"/>
  <c r="M18" i="1"/>
  <c r="O18" i="1"/>
  <c r="Q18" i="1"/>
  <c r="S18" i="1"/>
  <c r="U18" i="1"/>
  <c r="W18" i="1"/>
  <c r="D18" i="1"/>
  <c r="F18" i="1"/>
  <c r="H18" i="1"/>
  <c r="J18" i="1"/>
  <c r="L18" i="1"/>
  <c r="N18" i="1"/>
  <c r="P18" i="1"/>
  <c r="R18" i="1"/>
  <c r="T18" i="1"/>
  <c r="V18" i="1"/>
  <c r="X18" i="1"/>
  <c r="D19" i="1"/>
  <c r="F19" i="1"/>
  <c r="H19" i="1"/>
  <c r="J19" i="1"/>
  <c r="L19" i="1"/>
  <c r="N19" i="1"/>
  <c r="P19" i="1"/>
  <c r="R19" i="1"/>
  <c r="T19" i="1"/>
  <c r="V19" i="1"/>
  <c r="X19" i="1"/>
  <c r="E19" i="1"/>
  <c r="AA19" i="1" s="1"/>
  <c r="G19" i="1"/>
  <c r="I19" i="1"/>
  <c r="K19" i="1"/>
  <c r="M19" i="1"/>
  <c r="O19" i="1"/>
  <c r="Q19" i="1"/>
  <c r="S19" i="1"/>
  <c r="U19" i="1"/>
  <c r="W19" i="1"/>
  <c r="D22" i="1"/>
  <c r="F22" i="1"/>
  <c r="H22" i="1"/>
  <c r="J22" i="1"/>
  <c r="E22" i="1"/>
  <c r="G22" i="1"/>
  <c r="I22" i="1"/>
  <c r="K22" i="1"/>
  <c r="L22" i="1"/>
  <c r="N22" i="1"/>
  <c r="P22" i="1"/>
  <c r="R22" i="1"/>
  <c r="T22" i="1"/>
  <c r="V22" i="1"/>
  <c r="X22" i="1"/>
  <c r="M22" i="1"/>
  <c r="O22" i="1"/>
  <c r="Q22" i="1"/>
  <c r="S22" i="1"/>
  <c r="U22" i="1"/>
  <c r="W22" i="1"/>
  <c r="D24" i="1"/>
  <c r="F24" i="1"/>
  <c r="H24" i="1"/>
  <c r="J24" i="1"/>
  <c r="L24" i="1"/>
  <c r="N24" i="1"/>
  <c r="P24" i="1"/>
  <c r="R24" i="1"/>
  <c r="T24" i="1"/>
  <c r="V24" i="1"/>
  <c r="X24" i="1"/>
  <c r="E24" i="1"/>
  <c r="G24" i="1"/>
  <c r="I24" i="1"/>
  <c r="K24" i="1"/>
  <c r="M24" i="1"/>
  <c r="O24" i="1"/>
  <c r="Q24" i="1"/>
  <c r="S24" i="1"/>
  <c r="U24" i="1"/>
  <c r="W24" i="1"/>
  <c r="E6" i="1"/>
  <c r="E26" i="1" s="1"/>
  <c r="G6" i="1"/>
  <c r="I6" i="1"/>
  <c r="K6" i="1"/>
  <c r="M6" i="1"/>
  <c r="O6" i="1"/>
  <c r="Q6" i="1"/>
  <c r="S6" i="1"/>
  <c r="U6" i="1"/>
  <c r="U26" i="1" s="1"/>
  <c r="W6" i="1"/>
  <c r="D6" i="1"/>
  <c r="F6" i="1"/>
  <c r="H6" i="1"/>
  <c r="J6" i="1"/>
  <c r="L6" i="1"/>
  <c r="N6" i="1"/>
  <c r="P6" i="1"/>
  <c r="P26" i="1" s="1"/>
  <c r="R6" i="1"/>
  <c r="T6" i="1"/>
  <c r="V6" i="1"/>
  <c r="X6" i="1"/>
  <c r="AA20" i="1" l="1"/>
  <c r="Z11" i="1"/>
  <c r="AA24" i="1"/>
  <c r="Y18" i="1"/>
  <c r="Y18" i="2" s="1"/>
  <c r="AA16" i="1"/>
  <c r="Z9" i="1"/>
  <c r="AA21" i="1"/>
  <c r="Y17" i="1"/>
  <c r="Y17" i="2" s="1"/>
  <c r="Y14" i="1"/>
  <c r="Z13" i="1"/>
  <c r="Y11" i="1"/>
  <c r="H26" i="1"/>
  <c r="N26" i="1"/>
  <c r="Z24" i="1"/>
  <c r="Y16" i="1"/>
  <c r="Y13" i="1"/>
  <c r="Y13" i="2" s="1"/>
  <c r="Z15" i="1"/>
  <c r="AA25" i="1"/>
  <c r="Z23" i="1"/>
  <c r="Z17" i="1"/>
  <c r="V26" i="1"/>
  <c r="AA9" i="1"/>
  <c r="S26" i="1"/>
  <c r="Y22" i="1"/>
  <c r="Z12" i="1"/>
  <c r="AA23" i="1"/>
  <c r="L26" i="1"/>
  <c r="Q26" i="1"/>
  <c r="Y24" i="1"/>
  <c r="Y24" i="2" s="1"/>
  <c r="AA22" i="1"/>
  <c r="Z18" i="1"/>
  <c r="AA8" i="1"/>
  <c r="Z21" i="1"/>
  <c r="Z14" i="1"/>
  <c r="AA11" i="1"/>
  <c r="Z10" i="1"/>
  <c r="Y12" i="1"/>
  <c r="Y12" i="2" s="1"/>
  <c r="AA10" i="1"/>
  <c r="X26" i="1"/>
  <c r="Z7" i="1"/>
  <c r="Z25" i="1"/>
  <c r="Y23" i="1"/>
  <c r="Z22" i="1"/>
  <c r="T26" i="1"/>
  <c r="D26" i="1"/>
  <c r="I26" i="1"/>
  <c r="Z16" i="1"/>
  <c r="Y9" i="1"/>
  <c r="Y20" i="1"/>
  <c r="R26" i="1"/>
  <c r="Y7" i="1"/>
  <c r="Y25" i="1"/>
  <c r="Y25" i="2" s="1"/>
  <c r="Z19" i="1"/>
  <c r="AA15" i="1"/>
  <c r="AA17" i="1"/>
  <c r="Y19" i="1"/>
  <c r="W26" i="1"/>
  <c r="AA18" i="1"/>
  <c r="Z8" i="1"/>
  <c r="Y15" i="1"/>
  <c r="Y14" i="2" s="1"/>
  <c r="Z20" i="1"/>
  <c r="Y10" i="1"/>
  <c r="Y21" i="1"/>
  <c r="Y22" i="2" s="1"/>
  <c r="AA12" i="1"/>
  <c r="AA13" i="1"/>
  <c r="Z6" i="1"/>
  <c r="J26" i="1"/>
  <c r="O26" i="1"/>
  <c r="M26" i="1"/>
  <c r="AA14" i="1"/>
  <c r="AA7" i="1"/>
  <c r="F26" i="1"/>
  <c r="K26" i="1"/>
  <c r="G26" i="1"/>
  <c r="Y6" i="1"/>
  <c r="Y6" i="2" s="1"/>
  <c r="AA6" i="1"/>
  <c r="Y8" i="2"/>
  <c r="Y23" i="2"/>
  <c r="Y11" i="2"/>
  <c r="Y16" i="2"/>
  <c r="Y20" i="2"/>
  <c r="Y19" i="2"/>
  <c r="AB7" i="1" l="1"/>
  <c r="Y9" i="2"/>
  <c r="AB17" i="1"/>
  <c r="Y15" i="2"/>
  <c r="Y7" i="2"/>
  <c r="AB21" i="1"/>
  <c r="AB22" i="1"/>
  <c r="Y10" i="2"/>
  <c r="AB11" i="1"/>
  <c r="AB20" i="1"/>
  <c r="Y21" i="2"/>
  <c r="AB10" i="1"/>
  <c r="AB13" i="1"/>
  <c r="AB15" i="1"/>
  <c r="AB9" i="1"/>
  <c r="AB18" i="1"/>
  <c r="AB24" i="1"/>
  <c r="AB6" i="1"/>
  <c r="AB14" i="1"/>
  <c r="AB12" i="1"/>
  <c r="AB23" i="1"/>
  <c r="AB8" i="1"/>
  <c r="AB25" i="1"/>
  <c r="AB16" i="1"/>
  <c r="AB19" i="1"/>
  <c r="AB9" i="2" l="1"/>
  <c r="AB20" i="2"/>
  <c r="AB8" i="2"/>
  <c r="AB23" i="2"/>
  <c r="AB14" i="2"/>
  <c r="AB6" i="2"/>
  <c r="AB18" i="2"/>
  <c r="AB10" i="2"/>
  <c r="AB13" i="2"/>
  <c r="AB24" i="2"/>
  <c r="AB21" i="2"/>
  <c r="AB16" i="2"/>
  <c r="AB17" i="2"/>
  <c r="AB7" i="2"/>
  <c r="AB15" i="2"/>
  <c r="AB19" i="2"/>
  <c r="AB25" i="2"/>
  <c r="AB11" i="2"/>
  <c r="AB22" i="2"/>
  <c r="AB12" i="2"/>
</calcChain>
</file>

<file path=xl/comments1.xml><?xml version="1.0" encoding="utf-8"?>
<comments xmlns="http://schemas.openxmlformats.org/spreadsheetml/2006/main">
  <authors>
    <author>Chris</author>
  </authors>
  <commentList>
    <comment ref="X4" authorId="0">
      <text>
        <r>
          <rPr>
            <b/>
            <sz val="9"/>
            <color indexed="81"/>
            <rFont val="Tahoma"/>
            <family val="2"/>
          </rPr>
          <t>must be completed before 20th Nov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</author>
  </authors>
  <commentList>
    <comment ref="X4" authorId="0">
      <text>
        <r>
          <rPr>
            <b/>
            <sz val="9"/>
            <color indexed="81"/>
            <rFont val="Tahoma"/>
            <family val="2"/>
          </rPr>
          <t>must be completed before 20th Nov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<sst xmlns="http://schemas.openxmlformats.org/spreadsheetml/2006/main" count="155" uniqueCount="99">
  <si>
    <t>Position</t>
  </si>
  <si>
    <t>No. of Races Ran</t>
  </si>
  <si>
    <t>Short Category</t>
  </si>
  <si>
    <t>Medium Category</t>
  </si>
  <si>
    <t>Long Category</t>
  </si>
  <si>
    <t>Keswick RTH</t>
  </si>
  <si>
    <t>Netherhall 10</t>
  </si>
  <si>
    <t>Total points</t>
  </si>
  <si>
    <t>Brampton/Carlisle</t>
  </si>
  <si>
    <t>Completed championship (any 6 races)</t>
  </si>
  <si>
    <t>Derwentwater</t>
  </si>
  <si>
    <t>Haweswater</t>
  </si>
  <si>
    <t>Hay O</t>
  </si>
  <si>
    <t>Cumberland Ale</t>
  </si>
  <si>
    <t>Cumbrian</t>
  </si>
  <si>
    <t>Margaret</t>
  </si>
  <si>
    <t>Hawley</t>
  </si>
  <si>
    <t>Grant</t>
  </si>
  <si>
    <t>Alison</t>
  </si>
  <si>
    <t>Andrew</t>
  </si>
  <si>
    <t>Hall</t>
  </si>
  <si>
    <t>Allison</t>
  </si>
  <si>
    <t>Gosforth 10m</t>
  </si>
  <si>
    <t>Gillian</t>
  </si>
  <si>
    <t>Kidd</t>
  </si>
  <si>
    <t>Denham-Smith</t>
  </si>
  <si>
    <t>Sarah</t>
  </si>
  <si>
    <t>Deborah</t>
  </si>
  <si>
    <t>Redmond</t>
  </si>
  <si>
    <t>Gosforth 10K</t>
  </si>
  <si>
    <t>Dentdale 14</t>
  </si>
  <si>
    <t>Keswick 1/2</t>
  </si>
  <si>
    <t>Marathon (any)</t>
  </si>
  <si>
    <t>Rebecca</t>
  </si>
  <si>
    <t>Weston</t>
  </si>
  <si>
    <t>cut offs 1:40 half, 2hr half</t>
  </si>
  <si>
    <t>42min 10k</t>
  </si>
  <si>
    <t>Method to calculate standings based on time (incorporate difficulty rating)? Eg runbritain calcs</t>
  </si>
  <si>
    <t>Sort divisions</t>
  </si>
  <si>
    <t>PB Bonus</t>
  </si>
  <si>
    <t>Bonus for beating last years time on same course?</t>
  </si>
  <si>
    <t>Bonus for completing x number of races say 10</t>
  </si>
  <si>
    <t>Division winners get free membership?</t>
  </si>
  <si>
    <t>maintain historical database of results of members by race</t>
  </si>
  <si>
    <t>rules for promotion/relegation-champs winners promoted?based on times?</t>
  </si>
  <si>
    <t>handicapped championship for 2012-considering age, times, gender etc, replace age related</t>
  </si>
  <si>
    <t>who decides on who is in which championship?</t>
  </si>
  <si>
    <t>Susan</t>
  </si>
  <si>
    <t>hyperlink runner names to bring up results for past races etc profile</t>
  </si>
  <si>
    <t>Rank</t>
  </si>
  <si>
    <t>Points</t>
  </si>
  <si>
    <t>Parker</t>
  </si>
  <si>
    <t>Pat</t>
  </si>
  <si>
    <t>Sue</t>
  </si>
  <si>
    <t>Booth</t>
  </si>
  <si>
    <t>Cumberland Athletic Club Ladies Championship 2012</t>
  </si>
  <si>
    <t>Lorton 10k</t>
  </si>
  <si>
    <t>Lords Seat</t>
  </si>
  <si>
    <t>Moorclose</t>
  </si>
  <si>
    <t>Eaglesfield Paddle 5k</t>
  </si>
  <si>
    <t>Ellenborough</t>
  </si>
  <si>
    <t>Abbeytown 10</t>
  </si>
  <si>
    <t>Lune Valley</t>
  </si>
  <si>
    <t>Coniston</t>
  </si>
  <si>
    <t>24th Mar</t>
  </si>
  <si>
    <t>25th April</t>
  </si>
  <si>
    <t>9th May</t>
  </si>
  <si>
    <t>15th May</t>
  </si>
  <si>
    <t>30th June</t>
  </si>
  <si>
    <t>3rd July</t>
  </si>
  <si>
    <t>August</t>
  </si>
  <si>
    <t>4th Sept</t>
  </si>
  <si>
    <t>26th Feb</t>
  </si>
  <si>
    <t>13th June</t>
  </si>
  <si>
    <t>9th Sept</t>
  </si>
  <si>
    <t>Nov</t>
  </si>
  <si>
    <t>4th Mar</t>
  </si>
  <si>
    <t>10th Mar</t>
  </si>
  <si>
    <t>31st Mar</t>
  </si>
  <si>
    <t>6th May</t>
  </si>
  <si>
    <t>7th Oct</t>
  </si>
  <si>
    <t>Shiela</t>
  </si>
  <si>
    <t>McVeigh</t>
  </si>
  <si>
    <t>Sara</t>
  </si>
  <si>
    <t>Campbell</t>
  </si>
  <si>
    <t>Nicola</t>
  </si>
  <si>
    <t>Atkinson</t>
  </si>
  <si>
    <t>Helen</t>
  </si>
  <si>
    <t>Armstrong</t>
  </si>
  <si>
    <t>Carole</t>
  </si>
  <si>
    <t>Burnie</t>
  </si>
  <si>
    <t>Emily</t>
  </si>
  <si>
    <t>Mason</t>
  </si>
  <si>
    <t>McAvoy</t>
  </si>
  <si>
    <t>Tucker</t>
  </si>
  <si>
    <t>Edwards</t>
  </si>
  <si>
    <t>DNR</t>
  </si>
  <si>
    <t>before 18th Nov</t>
  </si>
  <si>
    <t>Chaudhri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</si>
</sst>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6"/>
      <color indexed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sz val="14"/>
      <color indexed="15"/>
      <name val="Arial"/>
      <family val="2"/>
    </font>
    <font>
      <b/>
      <sz val="12"/>
      <color indexed="61"/>
      <name val="Arial"/>
      <family val="2"/>
    </font>
    <font>
      <b/>
      <sz val="16"/>
      <color indexed="6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indexed="53"/>
      <name val="Verdana"/>
      <family val="2"/>
    </font>
    <font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55">
    <xf numFmtId="0" fontId="0" fillId="0" borderId="0" xfId="0"/>
    <xf numFmtId="0" fontId="4" fillId="0" borderId="1" xfId="0" applyFont="1" applyBorder="1"/>
    <xf numFmtId="0" fontId="4" fillId="0" borderId="2" xfId="0" applyFont="1" applyFill="1" applyBorder="1"/>
    <xf numFmtId="0" fontId="0" fillId="0" borderId="3" xfId="0" applyBorder="1"/>
    <xf numFmtId="0" fontId="2" fillId="2" borderId="5" xfId="0" applyFont="1" applyFill="1" applyBorder="1" applyAlignment="1">
      <alignment horizontal="center" textRotation="90"/>
    </xf>
    <xf numFmtId="0" fontId="4" fillId="0" borderId="6" xfId="0" applyFont="1" applyFill="1" applyBorder="1"/>
    <xf numFmtId="0" fontId="5" fillId="0" borderId="7" xfId="0" applyFont="1" applyBorder="1"/>
    <xf numFmtId="0" fontId="2" fillId="3" borderId="5" xfId="0" applyFont="1" applyFill="1" applyBorder="1" applyAlignment="1">
      <alignment horizontal="center" textRotation="90"/>
    </xf>
    <xf numFmtId="0" fontId="12" fillId="0" borderId="0" xfId="0" applyFont="1"/>
    <xf numFmtId="49" fontId="2" fillId="3" borderId="8" xfId="0" applyNumberFormat="1" applyFont="1" applyFill="1" applyBorder="1" applyAlignment="1">
      <alignment horizontal="center" textRotation="90"/>
    </xf>
    <xf numFmtId="49" fontId="2" fillId="3" borderId="9" xfId="0" applyNumberFormat="1" applyFont="1" applyFill="1" applyBorder="1" applyAlignment="1">
      <alignment horizontal="center" textRotation="90"/>
    </xf>
    <xf numFmtId="49" fontId="2" fillId="3" borderId="10" xfId="0" applyNumberFormat="1" applyFont="1" applyFill="1" applyBorder="1" applyAlignment="1">
      <alignment horizontal="center" textRotation="90"/>
    </xf>
    <xf numFmtId="49" fontId="2" fillId="2" borderId="9" xfId="0" applyNumberFormat="1" applyFont="1" applyFill="1" applyBorder="1" applyAlignment="1">
      <alignment horizontal="center" textRotation="90"/>
    </xf>
    <xf numFmtId="49" fontId="2" fillId="2" borderId="12" xfId="0" applyNumberFormat="1" applyFont="1" applyFill="1" applyBorder="1" applyAlignment="1">
      <alignment horizontal="center" textRotation="90"/>
    </xf>
    <xf numFmtId="0" fontId="11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Border="1"/>
    <xf numFmtId="0" fontId="2" fillId="3" borderId="4" xfId="0" applyFont="1" applyFill="1" applyBorder="1" applyAlignment="1">
      <alignment horizontal="center" textRotation="90"/>
    </xf>
    <xf numFmtId="21" fontId="4" fillId="3" borderId="2" xfId="0" applyNumberFormat="1" applyFont="1" applyFill="1" applyBorder="1"/>
    <xf numFmtId="21" fontId="4" fillId="2" borderId="13" xfId="0" applyNumberFormat="1" applyFont="1" applyFill="1" applyBorder="1"/>
    <xf numFmtId="21" fontId="4" fillId="2" borderId="3" xfId="0" applyNumberFormat="1" applyFont="1" applyFill="1" applyBorder="1"/>
    <xf numFmtId="21" fontId="4" fillId="2" borderId="20" xfId="0" applyNumberFormat="1" applyFont="1" applyFill="1" applyBorder="1"/>
    <xf numFmtId="21" fontId="4" fillId="2" borderId="2" xfId="0" applyNumberFormat="1" applyFont="1" applyFill="1" applyBorder="1"/>
    <xf numFmtId="21" fontId="4" fillId="2" borderId="1" xfId="0" applyNumberFormat="1" applyFont="1" applyFill="1" applyBorder="1"/>
    <xf numFmtId="21" fontId="4" fillId="2" borderId="14" xfId="0" applyNumberFormat="1" applyFont="1" applyFill="1" applyBorder="1"/>
    <xf numFmtId="0" fontId="4" fillId="4" borderId="2" xfId="0" applyFont="1" applyFill="1" applyBorder="1"/>
    <xf numFmtId="0" fontId="4" fillId="4" borderId="19" xfId="0" applyFont="1" applyFill="1" applyBorder="1"/>
    <xf numFmtId="21" fontId="4" fillId="3" borderId="20" xfId="0" applyNumberFormat="1" applyFont="1" applyFill="1" applyBorder="1"/>
    <xf numFmtId="21" fontId="4" fillId="3" borderId="1" xfId="0" applyNumberFormat="1" applyFont="1" applyFill="1" applyBorder="1"/>
    <xf numFmtId="21" fontId="4" fillId="2" borderId="19" xfId="0" applyNumberFormat="1" applyFont="1" applyFill="1" applyBorder="1"/>
    <xf numFmtId="0" fontId="4" fillId="0" borderId="20" xfId="0" applyFont="1" applyFill="1" applyBorder="1"/>
    <xf numFmtId="21" fontId="4" fillId="8" borderId="13" xfId="0" applyNumberFormat="1" applyFont="1" applyFill="1" applyBorder="1"/>
    <xf numFmtId="21" fontId="4" fillId="8" borderId="3" xfId="0" applyNumberFormat="1" applyFont="1" applyFill="1" applyBorder="1"/>
    <xf numFmtId="21" fontId="4" fillId="8" borderId="17" xfId="0" applyNumberFormat="1" applyFont="1" applyFill="1" applyBorder="1"/>
    <xf numFmtId="21" fontId="4" fillId="8" borderId="2" xfId="0" applyNumberFormat="1" applyFont="1" applyFill="1" applyBorder="1"/>
    <xf numFmtId="21" fontId="4" fillId="8" borderId="19" xfId="0" applyNumberFormat="1" applyFont="1" applyFill="1" applyBorder="1"/>
    <xf numFmtId="21" fontId="4" fillId="9" borderId="20" xfId="0" applyNumberFormat="1" applyFont="1" applyFill="1" applyBorder="1"/>
    <xf numFmtId="21" fontId="4" fillId="9" borderId="2" xfId="0" applyNumberFormat="1" applyFont="1" applyFill="1" applyBorder="1"/>
    <xf numFmtId="21" fontId="4" fillId="9" borderId="1" xfId="0" applyNumberFormat="1" applyFont="1" applyFill="1" applyBorder="1"/>
    <xf numFmtId="21" fontId="4" fillId="10" borderId="20" xfId="0" applyNumberFormat="1" applyFont="1" applyFill="1" applyBorder="1"/>
    <xf numFmtId="21" fontId="4" fillId="10" borderId="2" xfId="0" applyNumberFormat="1" applyFont="1" applyFill="1" applyBorder="1"/>
    <xf numFmtId="49" fontId="2" fillId="8" borderId="15" xfId="0" applyNumberFormat="1" applyFont="1" applyFill="1" applyBorder="1" applyAlignment="1">
      <alignment horizontal="center" textRotation="90"/>
    </xf>
    <xf numFmtId="49" fontId="2" fillId="8" borderId="9" xfId="0" applyNumberFormat="1" applyFont="1" applyFill="1" applyBorder="1" applyAlignment="1">
      <alignment horizontal="center" textRotation="90"/>
    </xf>
    <xf numFmtId="49" fontId="2" fillId="8" borderId="16" xfId="0" applyNumberFormat="1" applyFont="1" applyFill="1" applyBorder="1" applyAlignment="1">
      <alignment horizontal="center" textRotation="90"/>
    </xf>
    <xf numFmtId="0" fontId="4" fillId="0" borderId="3" xfId="0" applyFont="1" applyBorder="1"/>
    <xf numFmtId="21" fontId="4" fillId="9" borderId="3" xfId="0" applyNumberFormat="1" applyFont="1" applyFill="1" applyBorder="1"/>
    <xf numFmtId="21" fontId="4" fillId="9" borderId="14" xfId="0" applyNumberFormat="1" applyFont="1" applyFill="1" applyBorder="1"/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4" fillId="8" borderId="2" xfId="0" applyFont="1" applyFill="1" applyBorder="1"/>
    <xf numFmtId="0" fontId="4" fillId="8" borderId="9" xfId="0" applyFont="1" applyFill="1" applyBorder="1"/>
    <xf numFmtId="0" fontId="4" fillId="8" borderId="34" xfId="0" applyFont="1" applyFill="1" applyBorder="1"/>
    <xf numFmtId="0" fontId="4" fillId="8" borderId="12" xfId="0" applyFont="1" applyFill="1" applyBorder="1"/>
    <xf numFmtId="0" fontId="4" fillId="8" borderId="1" xfId="0" applyFont="1" applyFill="1" applyBorder="1"/>
    <xf numFmtId="0" fontId="4" fillId="8" borderId="10" xfId="0" applyFont="1" applyFill="1" applyBorder="1"/>
    <xf numFmtId="0" fontId="4" fillId="4" borderId="5" xfId="0" applyFont="1" applyFill="1" applyBorder="1"/>
    <xf numFmtId="0" fontId="4" fillId="4" borderId="1" xfId="0" applyFont="1" applyFill="1" applyBorder="1"/>
    <xf numFmtId="0" fontId="4" fillId="4" borderId="10" xfId="0" applyFont="1" applyFill="1" applyBorder="1"/>
    <xf numFmtId="0" fontId="0" fillId="0" borderId="28" xfId="0" applyBorder="1"/>
    <xf numFmtId="0" fontId="5" fillId="0" borderId="35" xfId="0" applyFont="1" applyBorder="1"/>
    <xf numFmtId="0" fontId="2" fillId="8" borderId="4" xfId="1" applyFont="1" applyFill="1" applyBorder="1" applyAlignment="1">
      <alignment horizontal="center" textRotation="90"/>
    </xf>
    <xf numFmtId="0" fontId="2" fillId="3" borderId="18" xfId="1" applyFont="1" applyFill="1" applyBorder="1" applyAlignment="1">
      <alignment horizontal="center" textRotation="90"/>
    </xf>
    <xf numFmtId="0" fontId="2" fillId="3" borderId="4" xfId="1" applyFont="1" applyFill="1" applyBorder="1" applyAlignment="1">
      <alignment horizontal="center" textRotation="90"/>
    </xf>
    <xf numFmtId="0" fontId="2" fillId="2" borderId="11" xfId="1" applyFont="1" applyFill="1" applyBorder="1" applyAlignment="1">
      <alignment horizontal="center" textRotation="90"/>
    </xf>
    <xf numFmtId="0" fontId="2" fillId="2" borderId="4" xfId="1" applyFont="1" applyFill="1" applyBorder="1" applyAlignment="1">
      <alignment horizontal="center" textRotation="90"/>
    </xf>
    <xf numFmtId="0" fontId="2" fillId="8" borderId="11" xfId="1" applyFont="1" applyFill="1" applyBorder="1" applyAlignment="1">
      <alignment horizontal="center" textRotation="90"/>
    </xf>
    <xf numFmtId="49" fontId="2" fillId="2" borderId="10" xfId="0" applyNumberFormat="1" applyFont="1" applyFill="1" applyBorder="1" applyAlignment="1">
      <alignment horizontal="center" textRotation="90" wrapText="1"/>
    </xf>
    <xf numFmtId="0" fontId="2" fillId="9" borderId="4" xfId="1" applyFont="1" applyFill="1" applyBorder="1" applyAlignment="1">
      <alignment horizontal="center" textRotation="90"/>
    </xf>
    <xf numFmtId="0" fontId="4" fillId="9" borderId="34" xfId="0" applyFont="1" applyFill="1" applyBorder="1"/>
    <xf numFmtId="0" fontId="4" fillId="9" borderId="2" xfId="0" applyFont="1" applyFill="1" applyBorder="1"/>
    <xf numFmtId="0" fontId="4" fillId="9" borderId="1" xfId="0" applyFont="1" applyFill="1" applyBorder="1"/>
    <xf numFmtId="0" fontId="4" fillId="9" borderId="12" xfId="0" applyFont="1" applyFill="1" applyBorder="1"/>
    <xf numFmtId="0" fontId="4" fillId="9" borderId="9" xfId="0" applyFont="1" applyFill="1" applyBorder="1"/>
    <xf numFmtId="0" fontId="4" fillId="9" borderId="10" xfId="0" applyFont="1" applyFill="1" applyBorder="1"/>
    <xf numFmtId="49" fontId="2" fillId="11" borderId="12" xfId="0" applyNumberFormat="1" applyFont="1" applyFill="1" applyBorder="1" applyAlignment="1">
      <alignment horizontal="center" textRotation="90"/>
    </xf>
    <xf numFmtId="0" fontId="4" fillId="11" borderId="34" xfId="0" applyFont="1" applyFill="1" applyBorder="1"/>
    <xf numFmtId="0" fontId="4" fillId="11" borderId="2" xfId="0" applyFont="1" applyFill="1" applyBorder="1"/>
    <xf numFmtId="0" fontId="4" fillId="11" borderId="1" xfId="0" applyFont="1" applyFill="1" applyBorder="1"/>
    <xf numFmtId="0" fontId="4" fillId="11" borderId="12" xfId="0" applyFont="1" applyFill="1" applyBorder="1"/>
    <xf numFmtId="0" fontId="4" fillId="11" borderId="9" xfId="0" applyFont="1" applyFill="1" applyBorder="1"/>
    <xf numFmtId="0" fontId="4" fillId="11" borderId="10" xfId="0" applyFont="1" applyFill="1" applyBorder="1"/>
    <xf numFmtId="21" fontId="4" fillId="10" borderId="13" xfId="0" applyNumberFormat="1" applyFont="1" applyFill="1" applyBorder="1"/>
    <xf numFmtId="21" fontId="4" fillId="10" borderId="3" xfId="0" applyNumberFormat="1" applyFont="1" applyFill="1" applyBorder="1"/>
    <xf numFmtId="0" fontId="4" fillId="8" borderId="36" xfId="0" applyFont="1" applyFill="1" applyBorder="1"/>
    <xf numFmtId="0" fontId="4" fillId="8" borderId="3" xfId="0" applyFont="1" applyFill="1" applyBorder="1"/>
    <xf numFmtId="0" fontId="4" fillId="8" borderId="14" xfId="0" applyFont="1" applyFill="1" applyBorder="1"/>
    <xf numFmtId="0" fontId="4" fillId="9" borderId="36" xfId="0" applyFont="1" applyFill="1" applyBorder="1"/>
    <xf numFmtId="0" fontId="4" fillId="9" borderId="3" xfId="0" applyFont="1" applyFill="1" applyBorder="1"/>
    <xf numFmtId="0" fontId="4" fillId="9" borderId="14" xfId="0" applyFont="1" applyFill="1" applyBorder="1"/>
    <xf numFmtId="0" fontId="4" fillId="11" borderId="36" xfId="0" applyFont="1" applyFill="1" applyBorder="1"/>
    <xf numFmtId="0" fontId="4" fillId="11" borderId="3" xfId="0" applyFont="1" applyFill="1" applyBorder="1"/>
    <xf numFmtId="0" fontId="4" fillId="11" borderId="14" xfId="0" applyFont="1" applyFill="1" applyBorder="1"/>
    <xf numFmtId="49" fontId="2" fillId="3" borderId="37" xfId="0" applyNumberFormat="1" applyFont="1" applyFill="1" applyBorder="1" applyAlignment="1">
      <alignment horizontal="center" textRotation="90"/>
    </xf>
    <xf numFmtId="49" fontId="2" fillId="9" borderId="9" xfId="0" applyNumberFormat="1" applyFont="1" applyFill="1" applyBorder="1" applyAlignment="1">
      <alignment horizontal="center" textRotation="90"/>
    </xf>
    <xf numFmtId="0" fontId="3" fillId="0" borderId="0" xfId="0" applyFont="1" applyBorder="1" applyAlignment="1" applyProtection="1">
      <protection locked="0"/>
    </xf>
    <xf numFmtId="0" fontId="4" fillId="7" borderId="26" xfId="0" applyFont="1" applyFill="1" applyBorder="1" applyAlignment="1"/>
    <xf numFmtId="0" fontId="0" fillId="0" borderId="26" xfId="0" applyBorder="1" applyAlignment="1"/>
    <xf numFmtId="0" fontId="0" fillId="0" borderId="27" xfId="0" applyBorder="1" applyAlignment="1"/>
    <xf numFmtId="0" fontId="8" fillId="0" borderId="28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15" fillId="5" borderId="22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textRotation="90"/>
    </xf>
    <xf numFmtId="0" fontId="1" fillId="0" borderId="0" xfId="0" applyFont="1" applyBorder="1" applyAlignment="1">
      <alignment horizontal="center" textRotation="90"/>
    </xf>
    <xf numFmtId="0" fontId="0" fillId="0" borderId="21" xfId="0" applyBorder="1" applyAlignment="1">
      <alignment horizontal="center" textRotation="90"/>
    </xf>
    <xf numFmtId="0" fontId="1" fillId="0" borderId="14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2" fillId="3" borderId="2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10" fillId="0" borderId="3" xfId="0" applyFont="1" applyBorder="1" applyAlignment="1">
      <alignment textRotation="90" wrapText="1"/>
    </xf>
    <xf numFmtId="0" fontId="10" fillId="0" borderId="2" xfId="0" applyFont="1" applyBorder="1" applyAlignment="1">
      <alignment textRotation="90" wrapText="1"/>
    </xf>
    <xf numFmtId="0" fontId="10" fillId="0" borderId="9" xfId="0" applyFont="1" applyBorder="1" applyAlignment="1">
      <alignment textRotation="90" wrapText="1"/>
    </xf>
    <xf numFmtId="0" fontId="2" fillId="8" borderId="8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4" fillId="0" borderId="26" xfId="0" applyFont="1" applyBorder="1" applyAlignment="1"/>
    <xf numFmtId="0" fontId="4" fillId="0" borderId="27" xfId="0" applyFont="1" applyBorder="1" applyAlignment="1"/>
    <xf numFmtId="0" fontId="2" fillId="3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2" fillId="0" borderId="4" xfId="0" applyFont="1" applyBorder="1" applyAlignment="1">
      <alignment textRotation="90" wrapText="1"/>
    </xf>
    <xf numFmtId="0" fontId="2" fillId="0" borderId="2" xfId="0" applyFont="1" applyBorder="1" applyAlignment="1">
      <alignment textRotation="90" wrapText="1"/>
    </xf>
    <xf numFmtId="0" fontId="2" fillId="0" borderId="9" xfId="0" applyFont="1" applyBorder="1" applyAlignment="1">
      <alignment textRotation="90" wrapText="1"/>
    </xf>
    <xf numFmtId="0" fontId="1" fillId="0" borderId="5" xfId="0" applyFont="1" applyBorder="1" applyAlignment="1">
      <alignment horizontal="center" textRotation="90"/>
    </xf>
    <xf numFmtId="0" fontId="4" fillId="4" borderId="3" xfId="0" applyFont="1" applyFill="1" applyBorder="1"/>
    <xf numFmtId="0" fontId="4" fillId="4" borderId="17" xfId="0" applyFont="1" applyFill="1" applyBorder="1"/>
    <xf numFmtId="21" fontId="4" fillId="9" borderId="13" xfId="0" applyNumberFormat="1" applyFont="1" applyFill="1" applyBorder="1"/>
    <xf numFmtId="0" fontId="4" fillId="0" borderId="3" xfId="0" applyFont="1" applyFill="1" applyBorder="1"/>
    <xf numFmtId="0" fontId="4" fillId="0" borderId="14" xfId="0" applyFont="1" applyBorder="1"/>
    <xf numFmtId="0" fontId="4" fillId="4" borderId="9" xfId="0" applyFont="1" applyFill="1" applyBorder="1"/>
    <xf numFmtId="0" fontId="4" fillId="4" borderId="16" xfId="0" applyFont="1" applyFill="1" applyBorder="1"/>
    <xf numFmtId="21" fontId="4" fillId="8" borderId="15" xfId="0" applyNumberFormat="1" applyFont="1" applyFill="1" applyBorder="1"/>
    <xf numFmtId="21" fontId="4" fillId="8" borderId="9" xfId="0" applyNumberFormat="1" applyFont="1" applyFill="1" applyBorder="1"/>
    <xf numFmtId="21" fontId="4" fillId="8" borderId="16" xfId="0" applyNumberFormat="1" applyFont="1" applyFill="1" applyBorder="1"/>
    <xf numFmtId="21" fontId="4" fillId="9" borderId="15" xfId="0" applyNumberFormat="1" applyFont="1" applyFill="1" applyBorder="1"/>
    <xf numFmtId="21" fontId="4" fillId="9" borderId="9" xfId="0" applyNumberFormat="1" applyFont="1" applyFill="1" applyBorder="1"/>
    <xf numFmtId="21" fontId="4" fillId="9" borderId="10" xfId="0" applyNumberFormat="1" applyFont="1" applyFill="1" applyBorder="1"/>
    <xf numFmtId="21" fontId="4" fillId="2" borderId="15" xfId="0" applyNumberFormat="1" applyFont="1" applyFill="1" applyBorder="1"/>
    <xf numFmtId="21" fontId="4" fillId="2" borderId="9" xfId="0" applyNumberFormat="1" applyFont="1" applyFill="1" applyBorder="1"/>
    <xf numFmtId="21" fontId="4" fillId="2" borderId="10" xfId="0" applyNumberFormat="1" applyFont="1" applyFill="1" applyBorder="1"/>
    <xf numFmtId="0" fontId="4" fillId="0" borderId="38" xfId="0" applyFont="1" applyFill="1" applyBorder="1"/>
    <xf numFmtId="0" fontId="4" fillId="0" borderId="9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4" borderId="14" xfId="0" applyFont="1" applyFill="1" applyBorder="1"/>
    <xf numFmtId="0" fontId="0" fillId="0" borderId="9" xfId="0" applyBorder="1"/>
    <xf numFmtId="49" fontId="2" fillId="8" borderId="12" xfId="0" applyNumberFormat="1" applyFont="1" applyFill="1" applyBorder="1" applyAlignment="1">
      <alignment horizontal="center" textRotation="90"/>
    </xf>
  </cellXfs>
  <cellStyles count="2">
    <cellStyle name="Hyperlink" xfId="1" builtinId="8"/>
    <cellStyle name="Normal" xfId="0" builtinId="0"/>
  </cellStyles>
  <dxfs count="12"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</dxfs>
  <tableStyles count="0" defaultTableStyle="TableStyleMedium9" defaultPivotStyle="PivotStyleLight16"/>
  <colors>
    <mruColors>
      <color rgb="FFFFCC99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9525</xdr:rowOff>
    </xdr:from>
    <xdr:to>
      <xdr:col>3</xdr:col>
      <xdr:colOff>1</xdr:colOff>
      <xdr:row>4</xdr:row>
      <xdr:rowOff>790575</xdr:rowOff>
    </xdr:to>
    <xdr:pic>
      <xdr:nvPicPr>
        <xdr:cNvPr id="10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632460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3</xdr:row>
      <xdr:rowOff>257175</xdr:rowOff>
    </xdr:from>
    <xdr:to>
      <xdr:col>2</xdr:col>
      <xdr:colOff>1495425</xdr:colOff>
      <xdr:row>4</xdr:row>
      <xdr:rowOff>619125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962025"/>
          <a:ext cx="4800600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28575</xdr:rowOff>
    </xdr:from>
    <xdr:to>
      <xdr:col>3</xdr:col>
      <xdr:colOff>9525</xdr:colOff>
      <xdr:row>4</xdr:row>
      <xdr:rowOff>800100</xdr:rowOff>
    </xdr:to>
    <xdr:pic>
      <xdr:nvPicPr>
        <xdr:cNvPr id="205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66725"/>
          <a:ext cx="632460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dyfitpersonaltraining.co.uk/BodyFitPT.php?page=BodyFit5KJune2012" TargetMode="External"/><Relationship Id="rId13" Type="http://schemas.openxmlformats.org/officeDocument/2006/relationships/hyperlink" Target="http://www.derwentac.com/results/2012/Cumberland%20Ale%2010%202012.doc" TargetMode="External"/><Relationship Id="rId18" Type="http://schemas.openxmlformats.org/officeDocument/2006/relationships/hyperlink" Target="http://www.ukroadraces.info/results/2012/kesh.htm" TargetMode="External"/><Relationship Id="rId3" Type="http://schemas.openxmlformats.org/officeDocument/2006/relationships/hyperlink" Target="http://www.ukresults.net/2012/hawes.ht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ukresults.net/2012/moorclose.html" TargetMode="External"/><Relationship Id="rId12" Type="http://schemas.openxmlformats.org/officeDocument/2006/relationships/hyperlink" Target="http://www.blengdalerunners.co.uk/G10%202011%20Results.htm" TargetMode="External"/><Relationship Id="rId17" Type="http://schemas.openxmlformats.org/officeDocument/2006/relationships/hyperlink" Target="http://www.blengdalerunners.co.uk/Gosforth%20Ten%20Mile%20Road%20Race%20Results%202012.htm" TargetMode="External"/><Relationship Id="rId2" Type="http://schemas.openxmlformats.org/officeDocument/2006/relationships/hyperlink" Target="http://www.grizedale10.co.uk/grizedale2011results.htm" TargetMode="External"/><Relationship Id="rId16" Type="http://schemas.openxmlformats.org/officeDocument/2006/relationships/hyperlink" Target="http://www.keswick-ac.org.uk/club%20race%20results%202012/Round%20the%20Houses%2025.4.12.doc" TargetMode="External"/><Relationship Id="rId20" Type="http://schemas.openxmlformats.org/officeDocument/2006/relationships/hyperlink" Target="http://www.keswick-ac.org.uk/club%20race%20results%202012/DW10%20%204.11.12.pdf" TargetMode="External"/><Relationship Id="rId1" Type="http://schemas.openxmlformats.org/officeDocument/2006/relationships/hyperlink" Target="http://www.ukresults.net/2012/netherhall.html" TargetMode="External"/><Relationship Id="rId6" Type="http://schemas.openxmlformats.org/officeDocument/2006/relationships/hyperlink" Target="http://www.keswick-ac.org.uk/club%20race%20results%202012/Lords%20Seat%209.5.12.doc" TargetMode="External"/><Relationship Id="rId11" Type="http://schemas.openxmlformats.org/officeDocument/2006/relationships/hyperlink" Target="http://www.gosforthvillage.net/G10K%20race%20results.html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://www.coniston14.co.uk/records-results.htm" TargetMode="External"/><Relationship Id="rId15" Type="http://schemas.openxmlformats.org/officeDocument/2006/relationships/hyperlink" Target="http://www.bodyfitpersonaltraining.co.uk/BodyFitPT.php?page=BodyFit10KMarch2012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keswick-ac.org.uk/club%20race%20results%202011/Round%20Latrigg%2024.08.11.rtf" TargetMode="External"/><Relationship Id="rId19" Type="http://schemas.openxmlformats.org/officeDocument/2006/relationships/hyperlink" Target="http://www.cumbrianrun.co.uk/uploads/PDFs/2012_Great_Cumbrian_Run_Results.pdf" TargetMode="External"/><Relationship Id="rId4" Type="http://schemas.openxmlformats.org/officeDocument/2006/relationships/hyperlink" Target="http://www.dentdale.com/DentdaleRun/DentRunpdf2012/Full%20Race%20Result.pdf" TargetMode="External"/><Relationship Id="rId9" Type="http://schemas.openxmlformats.org/officeDocument/2006/relationships/hyperlink" Target="http://www.derwentac.com/results/2012/Hay2012.doc" TargetMode="External"/><Relationship Id="rId14" Type="http://schemas.openxmlformats.org/officeDocument/2006/relationships/hyperlink" Target="http://www.winningtimeuk.com/downloads/2011_60th_Brampton_Carlisle_10_Mile_Results.pdf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dyfitpersonaltraining.co.uk/BodyFitPT.php?page=BodyFit5KJune2012" TargetMode="External"/><Relationship Id="rId13" Type="http://schemas.openxmlformats.org/officeDocument/2006/relationships/hyperlink" Target="http://www.derwentac.com/results/2012/Cumberland%20Ale%2010%202012.doc" TargetMode="External"/><Relationship Id="rId18" Type="http://schemas.openxmlformats.org/officeDocument/2006/relationships/hyperlink" Target="http://www.ukroadraces.info/results/2012/kesh.htm" TargetMode="External"/><Relationship Id="rId3" Type="http://schemas.openxmlformats.org/officeDocument/2006/relationships/hyperlink" Target="http://www.ukresults.net/2012/hawes.html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ukresults.net/2012/moorclose.html" TargetMode="External"/><Relationship Id="rId12" Type="http://schemas.openxmlformats.org/officeDocument/2006/relationships/hyperlink" Target="http://www.blengdalerunners.co.uk/G10%202011%20Results.htm" TargetMode="External"/><Relationship Id="rId17" Type="http://schemas.openxmlformats.org/officeDocument/2006/relationships/hyperlink" Target="http://www.blengdalerunners.co.uk/Gosforth%20Ten%20Mile%20Road%20Race%20Results%202012.htm" TargetMode="External"/><Relationship Id="rId2" Type="http://schemas.openxmlformats.org/officeDocument/2006/relationships/hyperlink" Target="http://www.grizedale10.co.uk/grizedale2011results.htm" TargetMode="External"/><Relationship Id="rId16" Type="http://schemas.openxmlformats.org/officeDocument/2006/relationships/hyperlink" Target="http://www.keswick-ac.org.uk/club%20race%20results%202012/Round%20the%20Houses%2025.4.12.doc" TargetMode="External"/><Relationship Id="rId20" Type="http://schemas.openxmlformats.org/officeDocument/2006/relationships/hyperlink" Target="http://www.keswick-ac.org.uk/club%20race%20results%202012/DW10%20%204.11.12.pdf" TargetMode="External"/><Relationship Id="rId1" Type="http://schemas.openxmlformats.org/officeDocument/2006/relationships/hyperlink" Target="http://www.ukresults.net/2012/netherhall.html" TargetMode="External"/><Relationship Id="rId6" Type="http://schemas.openxmlformats.org/officeDocument/2006/relationships/hyperlink" Target="http://www.keswick-ac.org.uk/club%20race%20results%202012/Lords%20Seat%209.5.12.doc" TargetMode="External"/><Relationship Id="rId11" Type="http://schemas.openxmlformats.org/officeDocument/2006/relationships/hyperlink" Target="http://www.gosforthvillage.net/G10K%20race%20results.html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://www.coniston14.co.uk/records-results.htm" TargetMode="External"/><Relationship Id="rId15" Type="http://schemas.openxmlformats.org/officeDocument/2006/relationships/hyperlink" Target="http://www.bodyfitpersonaltraining.co.uk/BodyFitPT.php?page=BodyFit10KMarch2012" TargetMode="External"/><Relationship Id="rId23" Type="http://schemas.openxmlformats.org/officeDocument/2006/relationships/vmlDrawing" Target="../drawings/vmlDrawing2.vml"/><Relationship Id="rId10" Type="http://schemas.openxmlformats.org/officeDocument/2006/relationships/hyperlink" Target="http://www.keswick-ac.org.uk/club%20race%20results%202011/Round%20Latrigg%2024.08.11.rtf" TargetMode="External"/><Relationship Id="rId19" Type="http://schemas.openxmlformats.org/officeDocument/2006/relationships/hyperlink" Target="http://www.cumbrianrun.co.uk/uploads/PDFs/2012_Great_Cumbrian_Run_Results.pdf" TargetMode="External"/><Relationship Id="rId4" Type="http://schemas.openxmlformats.org/officeDocument/2006/relationships/hyperlink" Target="http://www.dentdale.com/DentdaleRun/DentRunpdf2012/Full%20Race%20Result.pdf" TargetMode="External"/><Relationship Id="rId9" Type="http://schemas.openxmlformats.org/officeDocument/2006/relationships/hyperlink" Target="http://www.derwentac.com/results/2012/Hay2012.doc" TargetMode="External"/><Relationship Id="rId14" Type="http://schemas.openxmlformats.org/officeDocument/2006/relationships/hyperlink" Target="http://www.winningtimeuk.com/downloads/2011_60th_Brampton_Carlisle_10_Mile_Results.pdf" TargetMode="External"/><Relationship Id="rId2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showGridLines="0" showZeros="0" topLeftCell="A2" zoomScale="80" zoomScaleNormal="80" zoomScaleSheetLayoutView="80" zoomScalePageLayoutView="70" workbookViewId="0">
      <pane xSplit="3" ySplit="4" topLeftCell="D6" activePane="bottomRight" state="frozen"/>
      <selection activeCell="B3" sqref="B3:C3"/>
      <selection pane="topRight" activeCell="B3" sqref="B3:C3"/>
      <selection pane="bottomLeft" activeCell="B3" sqref="B3:C3"/>
      <selection pane="bottomRight" activeCell="V14" sqref="V14"/>
    </sheetView>
  </sheetViews>
  <sheetFormatPr defaultRowHeight="12.75" outlineLevelRow="1" outlineLevelCol="1" x14ac:dyDescent="0.2"/>
  <cols>
    <col min="1" max="1" width="18.28515625" hidden="1" customWidth="1" outlineLevel="1"/>
    <col min="2" max="2" width="18.85546875" customWidth="1" collapsed="1"/>
    <col min="3" max="3" width="28.5703125" customWidth="1"/>
    <col min="4" max="24" width="6.5703125" bestFit="1" customWidth="1"/>
    <col min="25" max="26" width="7" bestFit="1" customWidth="1"/>
    <col min="27" max="27" width="5.42578125" customWidth="1"/>
    <col min="28" max="28" width="7" bestFit="1" customWidth="1"/>
  </cols>
  <sheetData>
    <row r="1" spans="1:35" ht="13.5" hidden="1" outlineLevel="1" thickBot="1" x14ac:dyDescent="0.25"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</row>
    <row r="2" spans="1:35" ht="34.5" customHeight="1" collapsed="1" thickTop="1" x14ac:dyDescent="0.2">
      <c r="B2" s="104" t="s">
        <v>55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</row>
    <row r="3" spans="1:35" ht="21" customHeight="1" thickBot="1" x14ac:dyDescent="0.25">
      <c r="B3" s="106"/>
      <c r="C3" s="106"/>
      <c r="D3" s="122" t="s">
        <v>2</v>
      </c>
      <c r="E3" s="122"/>
      <c r="F3" s="122"/>
      <c r="G3" s="122"/>
      <c r="H3" s="122"/>
      <c r="I3" s="122"/>
      <c r="J3" s="122"/>
      <c r="K3" s="122"/>
      <c r="L3" s="114" t="s">
        <v>3</v>
      </c>
      <c r="M3" s="114"/>
      <c r="N3" s="114"/>
      <c r="O3" s="114"/>
      <c r="P3" s="114"/>
      <c r="Q3" s="114"/>
      <c r="R3" s="114"/>
      <c r="S3" s="107" t="s">
        <v>4</v>
      </c>
      <c r="T3" s="107"/>
      <c r="U3" s="107"/>
      <c r="V3" s="107"/>
      <c r="W3" s="107"/>
      <c r="X3" s="107"/>
      <c r="Y3" s="108" t="s">
        <v>7</v>
      </c>
      <c r="Z3" s="115" t="s">
        <v>1</v>
      </c>
      <c r="AA3" s="118" t="s">
        <v>9</v>
      </c>
      <c r="AB3" s="111" t="s">
        <v>0</v>
      </c>
    </row>
    <row r="4" spans="1:35" ht="126.75" customHeight="1" thickBot="1" x14ac:dyDescent="0.25">
      <c r="B4" s="103"/>
      <c r="C4" s="103"/>
      <c r="D4" s="67" t="s">
        <v>56</v>
      </c>
      <c r="E4" s="62" t="s">
        <v>5</v>
      </c>
      <c r="F4" s="62" t="s">
        <v>57</v>
      </c>
      <c r="G4" s="62" t="s">
        <v>58</v>
      </c>
      <c r="H4" s="62" t="s">
        <v>59</v>
      </c>
      <c r="I4" s="62" t="s">
        <v>12</v>
      </c>
      <c r="J4" s="62" t="s">
        <v>60</v>
      </c>
      <c r="K4" s="62" t="s">
        <v>29</v>
      </c>
      <c r="L4" s="63" t="s">
        <v>6</v>
      </c>
      <c r="M4" s="18" t="s">
        <v>61</v>
      </c>
      <c r="N4" s="64" t="s">
        <v>22</v>
      </c>
      <c r="O4" s="18" t="s">
        <v>62</v>
      </c>
      <c r="P4" s="64" t="s">
        <v>13</v>
      </c>
      <c r="Q4" s="69" t="s">
        <v>10</v>
      </c>
      <c r="R4" s="7" t="s">
        <v>8</v>
      </c>
      <c r="S4" s="65" t="s">
        <v>11</v>
      </c>
      <c r="T4" s="66" t="s">
        <v>30</v>
      </c>
      <c r="U4" s="66" t="s">
        <v>63</v>
      </c>
      <c r="V4" s="66" t="s">
        <v>31</v>
      </c>
      <c r="W4" s="66" t="s">
        <v>14</v>
      </c>
      <c r="X4" s="4" t="s">
        <v>32</v>
      </c>
      <c r="Y4" s="109"/>
      <c r="Z4" s="116"/>
      <c r="AA4" s="119"/>
      <c r="AB4" s="112"/>
      <c r="AC4" s="96"/>
      <c r="AD4" s="96"/>
      <c r="AE4" s="96"/>
      <c r="AI4" s="8"/>
    </row>
    <row r="5" spans="1:35" ht="65.25" customHeight="1" thickBot="1" x14ac:dyDescent="0.25">
      <c r="B5" s="101"/>
      <c r="C5" s="102"/>
      <c r="D5" s="154" t="s">
        <v>64</v>
      </c>
      <c r="E5" s="44" t="s">
        <v>65</v>
      </c>
      <c r="F5" s="43" t="s">
        <v>66</v>
      </c>
      <c r="G5" s="43" t="s">
        <v>67</v>
      </c>
      <c r="H5" s="43" t="s">
        <v>68</v>
      </c>
      <c r="I5" s="44" t="s">
        <v>69</v>
      </c>
      <c r="J5" s="44" t="s">
        <v>70</v>
      </c>
      <c r="K5" s="44" t="s">
        <v>71</v>
      </c>
      <c r="L5" s="94" t="s">
        <v>72</v>
      </c>
      <c r="M5" s="10" t="s">
        <v>96</v>
      </c>
      <c r="N5" s="10" t="s">
        <v>73</v>
      </c>
      <c r="O5" s="95" t="s">
        <v>96</v>
      </c>
      <c r="P5" s="10" t="s">
        <v>74</v>
      </c>
      <c r="Q5" s="10" t="s">
        <v>75</v>
      </c>
      <c r="R5" s="11" t="s">
        <v>75</v>
      </c>
      <c r="S5" s="13" t="s">
        <v>76</v>
      </c>
      <c r="T5" s="76" t="s">
        <v>77</v>
      </c>
      <c r="U5" s="12" t="s">
        <v>78</v>
      </c>
      <c r="V5" s="12" t="s">
        <v>79</v>
      </c>
      <c r="W5" s="12" t="s">
        <v>80</v>
      </c>
      <c r="X5" s="68" t="s">
        <v>97</v>
      </c>
      <c r="Y5" s="110"/>
      <c r="Z5" s="117"/>
      <c r="AA5" s="120"/>
      <c r="AB5" s="113"/>
      <c r="AC5" s="96"/>
      <c r="AD5" s="96"/>
      <c r="AE5" s="96"/>
    </row>
    <row r="6" spans="1:35" ht="15" x14ac:dyDescent="0.2">
      <c r="A6" t="str">
        <f t="shared" ref="A6:A25" si="0">B6&amp;C6</f>
        <v>SarahChaudhri</v>
      </c>
      <c r="B6" s="26" t="str">
        <f>Times!B6</f>
        <v>Sarah</v>
      </c>
      <c r="C6" s="57" t="str">
        <f>Times!C6</f>
        <v>Chaudhri</v>
      </c>
      <c r="D6" s="85">
        <f>IFERROR(VLOOKUP(IF(VLOOKUP($A6,Times!$A$6:$X$25,D$1,0)=0,0,RANK(VLOOKUP($A6,Times!$A$6:$X$25,D$1,0),Times!D$6:D$25,1)),lookup!$A$2:$B$21,2,0),0)</f>
        <v>0</v>
      </c>
      <c r="E6" s="86">
        <f>IFERROR(VLOOKUP(IF(VLOOKUP($A6,Times!$A$6:$X$25,E$1,0)=0,0,RANK(VLOOKUP($A6,Times!$A$6:$X$25,E$1,0),Times!E$6:E$25,1)),lookup!$A$2:$B$21,2,0),0)</f>
        <v>0</v>
      </c>
      <c r="F6" s="86">
        <f>IFERROR(VLOOKUP(IF(VLOOKUP($A6,Times!$A$6:$X$25,F$1,0)=0,0,RANK(VLOOKUP($A6,Times!$A$6:$X$25,F$1,0),Times!F$6:F$25,1)),lookup!$A$2:$B$21,2,0),0)</f>
        <v>100</v>
      </c>
      <c r="G6" s="86">
        <f>IFERROR(VLOOKUP(IF(VLOOKUP($A6,Times!$A$6:$X$25,G$1,0)=0,0,RANK(VLOOKUP($A6,Times!$A$6:$X$25,G$1,0),Times!G$6:G$25,1)),lookup!$A$2:$B$21,2,0),0)</f>
        <v>0</v>
      </c>
      <c r="H6" s="86">
        <f>IFERROR(VLOOKUP(IF(VLOOKUP($A6,Times!$A$6:$X$25,H$1,0)=0,0,RANK(VLOOKUP($A6,Times!$A$6:$X$25,H$1,0),Times!H$6:H$25,1)),lookup!$A$2:$B$21,2,0),0)</f>
        <v>0</v>
      </c>
      <c r="I6" s="86">
        <f>IFERROR(VLOOKUP(IF(VLOOKUP($A6,Times!$A$6:$X$25,I$1,0)=0,0,RANK(VLOOKUP($A6,Times!$A$6:$X$25,I$1,0),Times!I$6:I$25,1)),lookup!$A$2:$B$21,2,0),0)</f>
        <v>0</v>
      </c>
      <c r="J6" s="86">
        <f>IFERROR(VLOOKUP(IF(VLOOKUP($A6,Times!$A$6:$X$25,J$1,0)=0,0,RANK(VLOOKUP($A6,Times!$A$6:$X$25,J$1,0),Times!J$6:J$25,1)),lookup!$A$2:$B$21,2,0),0)</f>
        <v>0</v>
      </c>
      <c r="K6" s="87">
        <f>IFERROR(VLOOKUP(IF(VLOOKUP($A6,Times!$A$6:$X$25,K$1,0)=0,0,RANK(VLOOKUP($A6,Times!$A$6:$X$25,K$1,0),Times!K$6:K$25,1)),lookup!$A$2:$B$21,2,0),0)</f>
        <v>0</v>
      </c>
      <c r="L6" s="88">
        <f>IFERROR(VLOOKUP(IF(VLOOKUP($A6,Times!$A$6:$X$25,L$1,0)=0,0,RANK(VLOOKUP($A6,Times!$A$6:$X$25,L$1,0),Times!L$6:L$25,1)),lookup!$A$2:$B$21,2,0),0)</f>
        <v>0</v>
      </c>
      <c r="M6" s="89">
        <f>IFERROR(VLOOKUP(IF(VLOOKUP($A6,Times!$A$6:$X$25,M$1,0)=0,0,RANK(VLOOKUP($A6,Times!$A$6:$X$25,M$1,0),Times!M$6:M$25,1)),lookup!$A$2:$B$21,2,0),0)</f>
        <v>0</v>
      </c>
      <c r="N6" s="89">
        <f>IFERROR(VLOOKUP(IF(VLOOKUP($A6,Times!$A$6:$X$25,N$1,0)=0,0,RANK(VLOOKUP($A6,Times!$A$6:$X$25,N$1,0),Times!N$6:N$25,1)),lookup!$A$2:$B$21,2,0),0)</f>
        <v>0</v>
      </c>
      <c r="O6" s="89">
        <f>IFERROR(VLOOKUP(IF(VLOOKUP($A6,Times!$A$6:$X$25,O$1,0)=0,0,RANK(VLOOKUP($A6,Times!$A$6:$X$25,O$1,0),Times!O$6:O$25,1)),lookup!$A$2:$B$21,2,0),0)</f>
        <v>0</v>
      </c>
      <c r="P6" s="89">
        <f>IFERROR(VLOOKUP(IF(VLOOKUP($A6,Times!$A$6:$X$25,P$1,0)=0,0,RANK(VLOOKUP($A6,Times!$A$6:$X$25,P$1,0),Times!P$6:P$25,1)),lookup!$A$2:$B$21,2,0),0)</f>
        <v>100</v>
      </c>
      <c r="Q6" s="89">
        <f>IFERROR(VLOOKUP(IF(VLOOKUP($A6,Times!$A$6:$X$25,Q$1,0)=0,0,RANK(VLOOKUP($A6,Times!$A$6:$X$25,Q$1,0),Times!Q$6:Q$25,1)),lookup!$A$2:$B$21,2,0),0)</f>
        <v>100</v>
      </c>
      <c r="R6" s="90">
        <f>IFERROR(VLOOKUP(IF(VLOOKUP($A6,Times!$A$6:$X$25,R$1,0)=0,0,RANK(VLOOKUP($A6,Times!$A$6:$X$25,R$1,0),Times!R$6:R$25,1)),lookup!$A$2:$B$21,2,0),0)</f>
        <v>0</v>
      </c>
      <c r="S6" s="91">
        <f>IFERROR(VLOOKUP(IF(VLOOKUP($A6,Times!$A$6:$X$25,S$1,0)=0,0,RANK(VLOOKUP($A6,Times!$A$6:$X$25,S$1,0),Times!S$6:S$25,1)),lookup!$A$2:$B$21,2,0),0)</f>
        <v>100</v>
      </c>
      <c r="T6" s="92">
        <f>IFERROR(VLOOKUP(IF(VLOOKUP($A6,Times!$A$6:$X$25,T$1,0)=0,0,RANK(VLOOKUP($A6,Times!$A$6:$X$25,T$1,0),Times!T$6:T$25,1)),lookup!$A$2:$B$21,2,0),0)</f>
        <v>0</v>
      </c>
      <c r="U6" s="92">
        <f>IFERROR(VLOOKUP(IF(VLOOKUP($A6,Times!$A$6:$X$25,U$1,0)=0,0,RANK(VLOOKUP($A6,Times!$A$6:$X$25,U$1,0),Times!U$6:U$25,1)),lookup!$A$2:$B$21,2,0),0)</f>
        <v>99</v>
      </c>
      <c r="V6" s="92">
        <f>IFERROR(VLOOKUP(IF(VLOOKUP($A6,Times!$A$6:$X$25,V$1,0)=0,0,RANK(VLOOKUP($A6,Times!$A$6:$X$25,V$1,0),Times!V$6:V$25,1)),lookup!$A$2:$B$21,2,0),0)</f>
        <v>0</v>
      </c>
      <c r="W6" s="92">
        <f>IFERROR(VLOOKUP(IF(VLOOKUP($A6,Times!$A$6:$X$25,W$1,0)=0,0,RANK(VLOOKUP($A6,Times!$A$6:$X$25,W$1,0),Times!W$6:W$25,1)),lookup!$A$2:$B$21,2,0),0)</f>
        <v>100</v>
      </c>
      <c r="X6" s="93">
        <f>IFERROR(VLOOKUP(IF(VLOOKUP($A6,Times!$A$6:$X$25,X$1,0)=0,0,RANK(VLOOKUP($A6,Times!$A$6:$X$25,X$1,0),Times!X$6:X$25,1)),lookup!$A$2:$B$21,2,0),0)</f>
        <v>100</v>
      </c>
      <c r="Y6" s="5">
        <f t="shared" ref="Y6:Y25" si="1">SUM(LARGE(D6:X6,1)+LARGE(D6:X6,2)+LARGE(D6:X6,3)+LARGE(D6:X6,4)+LARGE(D6:X6,5)+LARGE(D6:X6,6))</f>
        <v>600</v>
      </c>
      <c r="Z6" s="2">
        <f t="shared" ref="Z6:Z25" si="2">COUNTIF(D6:X6,"&gt;0")</f>
        <v>7</v>
      </c>
      <c r="AA6" s="3" t="str">
        <f t="shared" ref="AA6:AA25" si="3">IF(AND(COUNTIF(D6:X6,"&gt;0")&gt;=6),"Yes","")</f>
        <v>Yes</v>
      </c>
      <c r="AB6" s="1">
        <f t="shared" ref="AB6:AB25" si="4">RANK(Y6,Y$6:Y$25,0)</f>
        <v>1</v>
      </c>
    </row>
    <row r="7" spans="1:35" ht="15.75" thickBot="1" x14ac:dyDescent="0.25">
      <c r="A7" t="str">
        <f t="shared" si="0"/>
        <v>AlisonAndrew</v>
      </c>
      <c r="B7" s="137" t="str">
        <f>Times!B7</f>
        <v>Alison</v>
      </c>
      <c r="C7" s="59" t="str">
        <f>Times!C7</f>
        <v>Andrew</v>
      </c>
      <c r="D7" s="54">
        <f>IFERROR(VLOOKUP(IF(VLOOKUP($A7,Times!$A$6:$X$25,D$1,0)=0,0,RANK(VLOOKUP($A7,Times!$A$6:$X$25,D$1,0),Times!D$6:D$25,1)),lookup!$A$2:$B$21,2,0),0)</f>
        <v>0</v>
      </c>
      <c r="E7" s="52">
        <f>IFERROR(VLOOKUP(IF(VLOOKUP($A7,Times!$A$6:$X$25,E$1,0)=0,0,RANK(VLOOKUP($A7,Times!$A$6:$X$25,E$1,0),Times!E$6:E$25,1)),lookup!$A$2:$B$21,2,0),0)</f>
        <v>100</v>
      </c>
      <c r="F7" s="52">
        <f>IFERROR(VLOOKUP(IF(VLOOKUP($A7,Times!$A$6:$X$25,F$1,0)=0,0,RANK(VLOOKUP($A7,Times!$A$6:$X$25,F$1,0),Times!F$6:F$25,1)),lookup!$A$2:$B$21,2,0),0)</f>
        <v>0</v>
      </c>
      <c r="G7" s="52">
        <f>IFERROR(VLOOKUP(IF(VLOOKUP($A7,Times!$A$6:$X$25,G$1,0)=0,0,RANK(VLOOKUP($A7,Times!$A$6:$X$25,G$1,0),Times!G$6:G$25,1)),lookup!$A$2:$B$21,2,0),0)</f>
        <v>97</v>
      </c>
      <c r="H7" s="52">
        <f>IFERROR(VLOOKUP(IF(VLOOKUP($A7,Times!$A$6:$X$25,H$1,0)=0,0,RANK(VLOOKUP($A7,Times!$A$6:$X$25,H$1,0),Times!H$6:H$25,1)),lookup!$A$2:$B$21,2,0),0)</f>
        <v>0</v>
      </c>
      <c r="I7" s="52">
        <f>IFERROR(VLOOKUP(IF(VLOOKUP($A7,Times!$A$6:$X$25,I$1,0)=0,0,RANK(VLOOKUP($A7,Times!$A$6:$X$25,I$1,0),Times!I$6:I$25,1)),lookup!$A$2:$B$21,2,0),0)</f>
        <v>0</v>
      </c>
      <c r="J7" s="52">
        <f>IFERROR(VLOOKUP(IF(VLOOKUP($A7,Times!$A$6:$X$25,J$1,0)=0,0,RANK(VLOOKUP($A7,Times!$A$6:$X$25,J$1,0),Times!J$6:J$25,1)),lookup!$A$2:$B$21,2,0),0)</f>
        <v>0</v>
      </c>
      <c r="K7" s="56">
        <f>IFERROR(VLOOKUP(IF(VLOOKUP($A7,Times!$A$6:$X$25,K$1,0)=0,0,RANK(VLOOKUP($A7,Times!$A$6:$X$25,K$1,0),Times!K$6:K$25,1)),lookup!$A$2:$B$21,2,0),0)</f>
        <v>99</v>
      </c>
      <c r="L7" s="73">
        <f>IFERROR(VLOOKUP(IF(VLOOKUP($A7,Times!$A$6:$X$25,L$1,0)=0,0,RANK(VLOOKUP($A7,Times!$A$6:$X$25,L$1,0),Times!L$6:L$25,1)),lookup!$A$2:$B$21,2,0),0)</f>
        <v>99</v>
      </c>
      <c r="M7" s="74">
        <f>IFERROR(VLOOKUP(IF(VLOOKUP($A7,Times!$A$6:$X$25,M$1,0)=0,0,RANK(VLOOKUP($A7,Times!$A$6:$X$25,M$1,0),Times!M$6:M$25,1)),lookup!$A$2:$B$21,2,0),0)</f>
        <v>0</v>
      </c>
      <c r="N7" s="74">
        <f>IFERROR(VLOOKUP(IF(VLOOKUP($A7,Times!$A$6:$X$25,N$1,0)=0,0,RANK(VLOOKUP($A7,Times!$A$6:$X$25,N$1,0),Times!N$6:N$25,1)),lookup!$A$2:$B$21,2,0),0)</f>
        <v>0</v>
      </c>
      <c r="O7" s="74">
        <f>IFERROR(VLOOKUP(IF(VLOOKUP($A7,Times!$A$6:$X$25,O$1,0)=0,0,RANK(VLOOKUP($A7,Times!$A$6:$X$25,O$1,0),Times!O$6:O$25,1)),lookup!$A$2:$B$21,2,0),0)</f>
        <v>0</v>
      </c>
      <c r="P7" s="74">
        <f>IFERROR(VLOOKUP(IF(VLOOKUP($A7,Times!$A$6:$X$25,P$1,0)=0,0,RANK(VLOOKUP($A7,Times!$A$6:$X$25,P$1,0),Times!P$6:P$25,1)),lookup!$A$2:$B$21,2,0),0)</f>
        <v>99</v>
      </c>
      <c r="Q7" s="74">
        <f>IFERROR(VLOOKUP(IF(VLOOKUP($A7,Times!$A$6:$X$25,Q$1,0)=0,0,RANK(VLOOKUP($A7,Times!$A$6:$X$25,Q$1,0),Times!Q$6:Q$25,1)),lookup!$A$2:$B$21,2,0),0)</f>
        <v>99</v>
      </c>
      <c r="R7" s="75">
        <f>IFERROR(VLOOKUP(IF(VLOOKUP($A7,Times!$A$6:$X$25,R$1,0)=0,0,RANK(VLOOKUP($A7,Times!$A$6:$X$25,R$1,0),Times!R$6:R$25,1)),lookup!$A$2:$B$21,2,0),0)</f>
        <v>0</v>
      </c>
      <c r="S7" s="80">
        <f>IFERROR(VLOOKUP(IF(VLOOKUP($A7,Times!$A$6:$X$25,S$1,0)=0,0,RANK(VLOOKUP($A7,Times!$A$6:$X$25,S$1,0),Times!S$6:S$25,1)),lookup!$A$2:$B$21,2,0),0)</f>
        <v>0</v>
      </c>
      <c r="T7" s="81">
        <f>IFERROR(VLOOKUP(IF(VLOOKUP($A7,Times!$A$6:$X$25,T$1,0)=0,0,RANK(VLOOKUP($A7,Times!$A$6:$X$25,T$1,0),Times!T$6:T$25,1)),lookup!$A$2:$B$21,2,0),0)</f>
        <v>0</v>
      </c>
      <c r="U7" s="81">
        <f>IFERROR(VLOOKUP(IF(VLOOKUP($A7,Times!$A$6:$X$25,U$1,0)=0,0,RANK(VLOOKUP($A7,Times!$A$6:$X$25,U$1,0),Times!U$6:U$25,1)),lookup!$A$2:$B$21,2,0),0)</f>
        <v>98</v>
      </c>
      <c r="V7" s="81">
        <f>IFERROR(VLOOKUP(IF(VLOOKUP($A7,Times!$A$6:$X$25,V$1,0)=0,0,RANK(VLOOKUP($A7,Times!$A$6:$X$25,V$1,0),Times!V$6:V$25,1)),lookup!$A$2:$B$21,2,0),0)</f>
        <v>0</v>
      </c>
      <c r="W7" s="81">
        <f>IFERROR(VLOOKUP(IF(VLOOKUP($A7,Times!$A$6:$X$25,W$1,0)=0,0,RANK(VLOOKUP($A7,Times!$A$6:$X$25,W$1,0),Times!W$6:W$25,1)),lookup!$A$2:$B$21,2,0),0)</f>
        <v>99</v>
      </c>
      <c r="X7" s="82">
        <f>IFERROR(VLOOKUP(IF(VLOOKUP($A7,Times!$A$6:$X$25,X$1,0)=0,0,RANK(VLOOKUP($A7,Times!$A$6:$X$25,X$1,0),Times!X$6:X$25,1)),lookup!$A$2:$B$21,2,0),0)</f>
        <v>0</v>
      </c>
      <c r="Y7" s="148">
        <f t="shared" si="1"/>
        <v>595</v>
      </c>
      <c r="Z7" s="149">
        <f t="shared" si="2"/>
        <v>8</v>
      </c>
      <c r="AA7" s="153" t="str">
        <f t="shared" si="3"/>
        <v>Yes</v>
      </c>
      <c r="AB7" s="151">
        <f t="shared" si="4"/>
        <v>2</v>
      </c>
    </row>
    <row r="8" spans="1:35" ht="15" x14ac:dyDescent="0.2">
      <c r="A8" t="str">
        <f t="shared" si="0"/>
        <v>DeborahRedmond</v>
      </c>
      <c r="B8" s="132" t="str">
        <f>Times!B8</f>
        <v>Deborah</v>
      </c>
      <c r="C8" s="152" t="str">
        <f>Times!C8</f>
        <v>Redmond</v>
      </c>
      <c r="D8" s="85">
        <f>IFERROR(VLOOKUP(IF(VLOOKUP($A8,Times!$A$6:$X$25,D$1,0)=0,0,RANK(VLOOKUP($A8,Times!$A$6:$X$25,D$1,0),Times!D$6:D$25,1)),lookup!$A$2:$B$21,2,0),0)</f>
        <v>0</v>
      </c>
      <c r="E8" s="86">
        <f>IFERROR(VLOOKUP(IF(VLOOKUP($A8,Times!$A$6:$X$25,E$1,0)=0,0,RANK(VLOOKUP($A8,Times!$A$6:$X$25,E$1,0),Times!E$6:E$25,1)),lookup!$A$2:$B$21,2,0),0)</f>
        <v>0</v>
      </c>
      <c r="F8" s="86">
        <f>IFERROR(VLOOKUP(IF(VLOOKUP($A8,Times!$A$6:$X$25,F$1,0)=0,0,RANK(VLOOKUP($A8,Times!$A$6:$X$25,F$1,0),Times!F$6:F$25,1)),lookup!$A$2:$B$21,2,0),0)</f>
        <v>99</v>
      </c>
      <c r="G8" s="86">
        <f>IFERROR(VLOOKUP(IF(VLOOKUP($A8,Times!$A$6:$X$25,G$1,0)=0,0,RANK(VLOOKUP($A8,Times!$A$6:$X$25,G$1,0),Times!G$6:G$25,1)),lookup!$A$2:$B$21,2,0),0)</f>
        <v>0</v>
      </c>
      <c r="H8" s="86">
        <f>IFERROR(VLOOKUP(IF(VLOOKUP($A8,Times!$A$6:$X$25,H$1,0)=0,0,RANK(VLOOKUP($A8,Times!$A$6:$X$25,H$1,0),Times!H$6:H$25,1)),lookup!$A$2:$B$21,2,0),0)</f>
        <v>0</v>
      </c>
      <c r="I8" s="86">
        <f>IFERROR(VLOOKUP(IF(VLOOKUP($A8,Times!$A$6:$X$25,I$1,0)=0,0,RANK(VLOOKUP($A8,Times!$A$6:$X$25,I$1,0),Times!I$6:I$25,1)),lookup!$A$2:$B$21,2,0),0)</f>
        <v>0</v>
      </c>
      <c r="J8" s="86">
        <f>IFERROR(VLOOKUP(IF(VLOOKUP($A8,Times!$A$6:$X$25,J$1,0)=0,0,RANK(VLOOKUP($A8,Times!$A$6:$X$25,J$1,0),Times!J$6:J$25,1)),lookup!$A$2:$B$21,2,0),0)</f>
        <v>0</v>
      </c>
      <c r="K8" s="87">
        <f>IFERROR(VLOOKUP(IF(VLOOKUP($A8,Times!$A$6:$X$25,K$1,0)=0,0,RANK(VLOOKUP($A8,Times!$A$6:$X$25,K$1,0),Times!K$6:K$25,1)),lookup!$A$2:$B$21,2,0),0)</f>
        <v>0</v>
      </c>
      <c r="L8" s="88">
        <f>IFERROR(VLOOKUP(IF(VLOOKUP($A8,Times!$A$6:$X$25,L$1,0)=0,0,RANK(VLOOKUP($A8,Times!$A$6:$X$25,L$1,0),Times!L$6:L$25,1)),lookup!$A$2:$B$21,2,0),0)</f>
        <v>0</v>
      </c>
      <c r="M8" s="89">
        <f>IFERROR(VLOOKUP(IF(VLOOKUP($A8,Times!$A$6:$X$25,M$1,0)=0,0,RANK(VLOOKUP($A8,Times!$A$6:$X$25,M$1,0),Times!M$6:M$25,1)),lookup!$A$2:$B$21,2,0),0)</f>
        <v>0</v>
      </c>
      <c r="N8" s="89">
        <f>IFERROR(VLOOKUP(IF(VLOOKUP($A8,Times!$A$6:$X$25,N$1,0)=0,0,RANK(VLOOKUP($A8,Times!$A$6:$X$25,N$1,0),Times!N$6:N$25,1)),lookup!$A$2:$B$21,2,0),0)</f>
        <v>0</v>
      </c>
      <c r="O8" s="89">
        <f>IFERROR(VLOOKUP(IF(VLOOKUP($A8,Times!$A$6:$X$25,O$1,0)=0,0,RANK(VLOOKUP($A8,Times!$A$6:$X$25,O$1,0),Times!O$6:O$25,1)),lookup!$A$2:$B$21,2,0),0)</f>
        <v>0</v>
      </c>
      <c r="P8" s="89">
        <f>IFERROR(VLOOKUP(IF(VLOOKUP($A8,Times!$A$6:$X$25,P$1,0)=0,0,RANK(VLOOKUP($A8,Times!$A$6:$X$25,P$1,0),Times!P$6:P$25,1)),lookup!$A$2:$B$21,2,0),0)</f>
        <v>98</v>
      </c>
      <c r="Q8" s="89">
        <f>IFERROR(VLOOKUP(IF(VLOOKUP($A8,Times!$A$6:$X$25,Q$1,0)=0,0,RANK(VLOOKUP($A8,Times!$A$6:$X$25,Q$1,0),Times!Q$6:Q$25,1)),lookup!$A$2:$B$21,2,0),0)</f>
        <v>0</v>
      </c>
      <c r="R8" s="90">
        <f>IFERROR(VLOOKUP(IF(VLOOKUP($A8,Times!$A$6:$X$25,R$1,0)=0,0,RANK(VLOOKUP($A8,Times!$A$6:$X$25,R$1,0),Times!R$6:R$25,1)),lookup!$A$2:$B$21,2,0),0)</f>
        <v>0</v>
      </c>
      <c r="S8" s="91">
        <f>IFERROR(VLOOKUP(IF(VLOOKUP($A8,Times!$A$6:$X$25,S$1,0)=0,0,RANK(VLOOKUP($A8,Times!$A$6:$X$25,S$1,0),Times!S$6:S$25,1)),lookup!$A$2:$B$21,2,0),0)</f>
        <v>99</v>
      </c>
      <c r="T8" s="92">
        <f>IFERROR(VLOOKUP(IF(VLOOKUP($A8,Times!$A$6:$X$25,T$1,0)=0,0,RANK(VLOOKUP($A8,Times!$A$6:$X$25,T$1,0),Times!T$6:T$25,1)),lookup!$A$2:$B$21,2,0),0)</f>
        <v>0</v>
      </c>
      <c r="U8" s="92">
        <f>IFERROR(VLOOKUP(IF(VLOOKUP($A8,Times!$A$6:$X$25,U$1,0)=0,0,RANK(VLOOKUP($A8,Times!$A$6:$X$25,U$1,0),Times!U$6:U$25,1)),lookup!$A$2:$B$21,2,0),0)</f>
        <v>97</v>
      </c>
      <c r="V8" s="92">
        <f>IFERROR(VLOOKUP(IF(VLOOKUP($A8,Times!$A$6:$X$25,V$1,0)=0,0,RANK(VLOOKUP($A8,Times!$A$6:$X$25,V$1,0),Times!V$6:V$25,1)),lookup!$A$2:$B$21,2,0),0)</f>
        <v>0</v>
      </c>
      <c r="W8" s="92">
        <f>IFERROR(VLOOKUP(IF(VLOOKUP($A8,Times!$A$6:$X$25,W$1,0)=0,0,RANK(VLOOKUP($A8,Times!$A$6:$X$25,W$1,0),Times!W$6:W$25,1)),lookup!$A$2:$B$21,2,0),0)</f>
        <v>96</v>
      </c>
      <c r="X8" s="93">
        <f>IFERROR(VLOOKUP(IF(VLOOKUP($A8,Times!$A$6:$X$25,X$1,0)=0,0,RANK(VLOOKUP($A8,Times!$A$6:$X$25,X$1,0),Times!X$6:X$25,1)),lookup!$A$2:$B$21,2,0),0)</f>
        <v>0</v>
      </c>
      <c r="Y8" s="5">
        <f t="shared" si="1"/>
        <v>489</v>
      </c>
      <c r="Z8" s="135">
        <f t="shared" si="2"/>
        <v>5</v>
      </c>
      <c r="AA8" s="3" t="str">
        <f t="shared" si="3"/>
        <v/>
      </c>
      <c r="AB8" s="136">
        <f t="shared" si="4"/>
        <v>3</v>
      </c>
    </row>
    <row r="9" spans="1:35" ht="15" x14ac:dyDescent="0.2">
      <c r="A9" t="str">
        <f t="shared" si="0"/>
        <v>MargaretHawley</v>
      </c>
      <c r="B9" s="26" t="str">
        <f>Times!B10</f>
        <v>Margaret</v>
      </c>
      <c r="C9" s="58" t="str">
        <f>Times!C10</f>
        <v>Hawley</v>
      </c>
      <c r="D9" s="53">
        <f>IFERROR(VLOOKUP(IF(VLOOKUP($A9,Times!$A$6:$X$25,D$1,0)=0,0,RANK(VLOOKUP($A9,Times!$A$6:$X$25,D$1,0),Times!D$6:D$25,1)),lookup!$A$2:$B$21,2,0),0)</f>
        <v>0</v>
      </c>
      <c r="E9" s="51">
        <f>IFERROR(VLOOKUP(IF(VLOOKUP($A9,Times!$A$6:$X$25,E$1,0)=0,0,RANK(VLOOKUP($A9,Times!$A$6:$X$25,E$1,0),Times!E$6:E$25,1)),lookup!$A$2:$B$21,2,0),0)</f>
        <v>0</v>
      </c>
      <c r="F9" s="51">
        <f>IFERROR(VLOOKUP(IF(VLOOKUP($A9,Times!$A$6:$X$25,F$1,0)=0,0,RANK(VLOOKUP($A9,Times!$A$6:$X$25,F$1,0),Times!F$6:F$25,1)),lookup!$A$2:$B$21,2,0),0)</f>
        <v>0</v>
      </c>
      <c r="G9" s="51">
        <f>IFERROR(VLOOKUP(IF(VLOOKUP($A9,Times!$A$6:$X$25,G$1,0)=0,0,RANK(VLOOKUP($A9,Times!$A$6:$X$25,G$1,0),Times!G$6:G$25,1)),lookup!$A$2:$B$21,2,0),0)</f>
        <v>0</v>
      </c>
      <c r="H9" s="51">
        <f>IFERROR(VLOOKUP(IF(VLOOKUP($A9,Times!$A$6:$X$25,H$1,0)=0,0,RANK(VLOOKUP($A9,Times!$A$6:$X$25,H$1,0),Times!H$6:H$25,1)),lookup!$A$2:$B$21,2,0),0)</f>
        <v>0</v>
      </c>
      <c r="I9" s="51">
        <f>IFERROR(VLOOKUP(IF(VLOOKUP($A9,Times!$A$6:$X$25,I$1,0)=0,0,RANK(VLOOKUP($A9,Times!$A$6:$X$25,I$1,0),Times!I$6:I$25,1)),lookup!$A$2:$B$21,2,0),0)</f>
        <v>0</v>
      </c>
      <c r="J9" s="51">
        <f>IFERROR(VLOOKUP(IF(VLOOKUP($A9,Times!$A$6:$X$25,J$1,0)=0,0,RANK(VLOOKUP($A9,Times!$A$6:$X$25,J$1,0),Times!J$6:J$25,1)),lookup!$A$2:$B$21,2,0),0)</f>
        <v>0</v>
      </c>
      <c r="K9" s="55">
        <f>IFERROR(VLOOKUP(IF(VLOOKUP($A9,Times!$A$6:$X$25,K$1,0)=0,0,RANK(VLOOKUP($A9,Times!$A$6:$X$25,K$1,0),Times!K$6:K$25,1)),lookup!$A$2:$B$21,2,0),0)</f>
        <v>0</v>
      </c>
      <c r="L9" s="70">
        <f>IFERROR(VLOOKUP(IF(VLOOKUP($A9,Times!$A$6:$X$25,L$1,0)=0,0,RANK(VLOOKUP($A9,Times!$A$6:$X$25,L$1,0),Times!L$6:L$25,1)),lookup!$A$2:$B$21,2,0),0)</f>
        <v>100</v>
      </c>
      <c r="M9" s="71">
        <f>IFERROR(VLOOKUP(IF(VLOOKUP($A9,Times!$A$6:$X$25,M$1,0)=0,0,RANK(VLOOKUP($A9,Times!$A$6:$X$25,M$1,0),Times!M$6:M$25,1)),lookup!$A$2:$B$21,2,0),0)</f>
        <v>0</v>
      </c>
      <c r="N9" s="71">
        <f>IFERROR(VLOOKUP(IF(VLOOKUP($A9,Times!$A$6:$X$25,N$1,0)=0,0,RANK(VLOOKUP($A9,Times!$A$6:$X$25,N$1,0),Times!N$6:N$25,1)),lookup!$A$2:$B$21,2,0),0)</f>
        <v>0</v>
      </c>
      <c r="O9" s="71">
        <f>IFERROR(VLOOKUP(IF(VLOOKUP($A9,Times!$A$6:$X$25,O$1,0)=0,0,RANK(VLOOKUP($A9,Times!$A$6:$X$25,O$1,0),Times!O$6:O$25,1)),lookup!$A$2:$B$21,2,0),0)</f>
        <v>0</v>
      </c>
      <c r="P9" s="71">
        <f>IFERROR(VLOOKUP(IF(VLOOKUP($A9,Times!$A$6:$X$25,P$1,0)=0,0,RANK(VLOOKUP($A9,Times!$A$6:$X$25,P$1,0),Times!P$6:P$25,1)),lookup!$A$2:$B$21,2,0),0)</f>
        <v>0</v>
      </c>
      <c r="Q9" s="71">
        <f>IFERROR(VLOOKUP(IF(VLOOKUP($A9,Times!$A$6:$X$25,Q$1,0)=0,0,RANK(VLOOKUP($A9,Times!$A$6:$X$25,Q$1,0),Times!Q$6:Q$25,1)),lookup!$A$2:$B$21,2,0),0)</f>
        <v>0</v>
      </c>
      <c r="R9" s="72">
        <f>IFERROR(VLOOKUP(IF(VLOOKUP($A9,Times!$A$6:$X$25,R$1,0)=0,0,RANK(VLOOKUP($A9,Times!$A$6:$X$25,R$1,0),Times!R$6:R$25,1)),lookup!$A$2:$B$21,2,0),0)</f>
        <v>0</v>
      </c>
      <c r="S9" s="77">
        <f>IFERROR(VLOOKUP(IF(VLOOKUP($A9,Times!$A$6:$X$25,S$1,0)=0,0,RANK(VLOOKUP($A9,Times!$A$6:$X$25,S$1,0),Times!S$6:S$25,1)),lookup!$A$2:$B$21,2,0),0)</f>
        <v>0</v>
      </c>
      <c r="T9" s="78">
        <f>IFERROR(VLOOKUP(IF(VLOOKUP($A9,Times!$A$6:$X$25,T$1,0)=0,0,RANK(VLOOKUP($A9,Times!$A$6:$X$25,T$1,0),Times!T$6:T$25,1)),lookup!$A$2:$B$21,2,0),0)</f>
        <v>0</v>
      </c>
      <c r="U9" s="78">
        <f>IFERROR(VLOOKUP(IF(VLOOKUP($A9,Times!$A$6:$X$25,U$1,0)=0,0,RANK(VLOOKUP($A9,Times!$A$6:$X$25,U$1,0),Times!U$6:U$25,1)),lookup!$A$2:$B$21,2,0),0)</f>
        <v>100</v>
      </c>
      <c r="V9" s="78">
        <f>IFERROR(VLOOKUP(IF(VLOOKUP($A9,Times!$A$6:$X$25,V$1,0)=0,0,RANK(VLOOKUP($A9,Times!$A$6:$X$25,V$1,0),Times!V$6:V$25,1)),lookup!$A$2:$B$21,2,0),0)</f>
        <v>99</v>
      </c>
      <c r="W9" s="78">
        <f>IFERROR(VLOOKUP(IF(VLOOKUP($A9,Times!$A$6:$X$25,W$1,0)=0,0,RANK(VLOOKUP($A9,Times!$A$6:$X$25,W$1,0),Times!W$6:W$25,1)),lookup!$A$2:$B$21,2,0),0)</f>
        <v>0</v>
      </c>
      <c r="X9" s="79">
        <f>IFERROR(VLOOKUP(IF(VLOOKUP($A9,Times!$A$6:$X$25,X$1,0)=0,0,RANK(VLOOKUP($A9,Times!$A$6:$X$25,X$1,0),Times!X$6:X$25,1)),lookup!$A$2:$B$21,2,0),0)</f>
        <v>0</v>
      </c>
      <c r="Y9" s="5">
        <f t="shared" si="1"/>
        <v>299</v>
      </c>
      <c r="Z9" s="2">
        <f t="shared" si="2"/>
        <v>3</v>
      </c>
      <c r="AA9" s="3" t="str">
        <f t="shared" si="3"/>
        <v/>
      </c>
      <c r="AB9" s="1">
        <f t="shared" si="4"/>
        <v>5</v>
      </c>
    </row>
    <row r="10" spans="1:35" ht="15" x14ac:dyDescent="0.2">
      <c r="A10" t="str">
        <f t="shared" si="0"/>
        <v>NicolaAtkinson</v>
      </c>
      <c r="B10" s="26" t="str">
        <f>Times!B9</f>
        <v>Nicola</v>
      </c>
      <c r="C10" s="58" t="str">
        <f>Times!C9</f>
        <v>Atkinson</v>
      </c>
      <c r="D10" s="53">
        <f>IFERROR(VLOOKUP(IF(VLOOKUP($A10,Times!$A$6:$X$25,D$1,0)=0,0,RANK(VLOOKUP($A10,Times!$A$6:$X$25,D$1,0),Times!D$6:D$25,1)),lookup!$A$2:$B$21,2,0),0)</f>
        <v>0</v>
      </c>
      <c r="E10" s="51">
        <f>IFERROR(VLOOKUP(IF(VLOOKUP($A10,Times!$A$6:$X$25,E$1,0)=0,0,RANK(VLOOKUP($A10,Times!$A$6:$X$25,E$1,0),Times!E$6:E$25,1)),lookup!$A$2:$B$21,2,0),0)</f>
        <v>0</v>
      </c>
      <c r="F10" s="51">
        <f>IFERROR(VLOOKUP(IF(VLOOKUP($A10,Times!$A$6:$X$25,F$1,0)=0,0,RANK(VLOOKUP($A10,Times!$A$6:$X$25,F$1,0),Times!F$6:F$25,1)),lookup!$A$2:$B$21,2,0),0)</f>
        <v>0</v>
      </c>
      <c r="G10" s="51">
        <f>IFERROR(VLOOKUP(IF(VLOOKUP($A10,Times!$A$6:$X$25,G$1,0)=0,0,RANK(VLOOKUP($A10,Times!$A$6:$X$25,G$1,0),Times!G$6:G$25,1)),lookup!$A$2:$B$21,2,0),0)</f>
        <v>100</v>
      </c>
      <c r="H10" s="51">
        <f>IFERROR(VLOOKUP(IF(VLOOKUP($A10,Times!$A$6:$X$25,H$1,0)=0,0,RANK(VLOOKUP($A10,Times!$A$6:$X$25,H$1,0),Times!H$6:H$25,1)),lookup!$A$2:$B$21,2,0),0)</f>
        <v>0</v>
      </c>
      <c r="I10" s="51">
        <f>IFERROR(VLOOKUP(IF(VLOOKUP($A10,Times!$A$6:$X$25,I$1,0)=0,0,RANK(VLOOKUP($A10,Times!$A$6:$X$25,I$1,0),Times!I$6:I$25,1)),lookup!$A$2:$B$21,2,0),0)</f>
        <v>0</v>
      </c>
      <c r="J10" s="51">
        <f>IFERROR(VLOOKUP(IF(VLOOKUP($A10,Times!$A$6:$X$25,J$1,0)=0,0,RANK(VLOOKUP($A10,Times!$A$6:$X$25,J$1,0),Times!J$6:J$25,1)),lookup!$A$2:$B$21,2,0),0)</f>
        <v>0</v>
      </c>
      <c r="K10" s="55">
        <f>IFERROR(VLOOKUP(IF(VLOOKUP($A10,Times!$A$6:$X$25,K$1,0)=0,0,RANK(VLOOKUP($A10,Times!$A$6:$X$25,K$1,0),Times!K$6:K$25,1)),lookup!$A$2:$B$21,2,0),0)</f>
        <v>100</v>
      </c>
      <c r="L10" s="70">
        <f>IFERROR(VLOOKUP(IF(VLOOKUP($A10,Times!$A$6:$X$25,L$1,0)=0,0,RANK(VLOOKUP($A10,Times!$A$6:$X$25,L$1,0),Times!L$6:L$25,1)),lookup!$A$2:$B$21,2,0),0)</f>
        <v>0</v>
      </c>
      <c r="M10" s="71">
        <f>IFERROR(VLOOKUP(IF(VLOOKUP($A10,Times!$A$6:$X$25,M$1,0)=0,0,RANK(VLOOKUP($A10,Times!$A$6:$X$25,M$1,0),Times!M$6:M$25,1)),lookup!$A$2:$B$21,2,0),0)</f>
        <v>0</v>
      </c>
      <c r="N10" s="71">
        <f>IFERROR(VLOOKUP(IF(VLOOKUP($A10,Times!$A$6:$X$25,N$1,0)=0,0,RANK(VLOOKUP($A10,Times!$A$6:$X$25,N$1,0),Times!N$6:N$25,1)),lookup!$A$2:$B$21,2,0),0)</f>
        <v>0</v>
      </c>
      <c r="O10" s="71">
        <f>IFERROR(VLOOKUP(IF(VLOOKUP($A10,Times!$A$6:$X$25,O$1,0)=0,0,RANK(VLOOKUP($A10,Times!$A$6:$X$25,O$1,0),Times!O$6:O$25,1)),lookup!$A$2:$B$21,2,0),0)</f>
        <v>0</v>
      </c>
      <c r="P10" s="71">
        <f>IFERROR(VLOOKUP(IF(VLOOKUP($A10,Times!$A$6:$X$25,P$1,0)=0,0,RANK(VLOOKUP($A10,Times!$A$6:$X$25,P$1,0),Times!P$6:P$25,1)),lookup!$A$2:$B$21,2,0),0)</f>
        <v>0</v>
      </c>
      <c r="Q10" s="71">
        <f>IFERROR(VLOOKUP(IF(VLOOKUP($A10,Times!$A$6:$X$25,Q$1,0)=0,0,RANK(VLOOKUP($A10,Times!$A$6:$X$25,Q$1,0),Times!Q$6:Q$25,1)),lookup!$A$2:$B$21,2,0),0)</f>
        <v>98</v>
      </c>
      <c r="R10" s="72">
        <f>IFERROR(VLOOKUP(IF(VLOOKUP($A10,Times!$A$6:$X$25,R$1,0)=0,0,RANK(VLOOKUP($A10,Times!$A$6:$X$25,R$1,0),Times!R$6:R$25,1)),lookup!$A$2:$B$21,2,0),0)</f>
        <v>0</v>
      </c>
      <c r="S10" s="77">
        <f>IFERROR(VLOOKUP(IF(VLOOKUP($A10,Times!$A$6:$X$25,S$1,0)=0,0,RANK(VLOOKUP($A10,Times!$A$6:$X$25,S$1,0),Times!S$6:S$25,1)),lookup!$A$2:$B$21,2,0),0)</f>
        <v>0</v>
      </c>
      <c r="T10" s="78">
        <f>IFERROR(VLOOKUP(IF(VLOOKUP($A10,Times!$A$6:$X$25,T$1,0)=0,0,RANK(VLOOKUP($A10,Times!$A$6:$X$25,T$1,0),Times!T$6:T$25,1)),lookup!$A$2:$B$21,2,0),0)</f>
        <v>0</v>
      </c>
      <c r="U10" s="78">
        <f>IFERROR(VLOOKUP(IF(VLOOKUP($A10,Times!$A$6:$X$25,U$1,0)=0,0,RANK(VLOOKUP($A10,Times!$A$6:$X$25,U$1,0),Times!U$6:U$25,1)),lookup!$A$2:$B$21,2,0),0)</f>
        <v>0</v>
      </c>
      <c r="V10" s="78">
        <f>IFERROR(VLOOKUP(IF(VLOOKUP($A10,Times!$A$6:$X$25,V$1,0)=0,0,RANK(VLOOKUP($A10,Times!$A$6:$X$25,V$1,0),Times!V$6:V$25,1)),lookup!$A$2:$B$21,2,0),0)</f>
        <v>0</v>
      </c>
      <c r="W10" s="78">
        <f>IFERROR(VLOOKUP(IF(VLOOKUP($A10,Times!$A$6:$X$25,W$1,0)=0,0,RANK(VLOOKUP($A10,Times!$A$6:$X$25,W$1,0),Times!W$6:W$25,1)),lookup!$A$2:$B$21,2,0),0)</f>
        <v>97</v>
      </c>
      <c r="X10" s="79">
        <f>IFERROR(VLOOKUP(IF(VLOOKUP($A10,Times!$A$6:$X$25,X$1,0)=0,0,RANK(VLOOKUP($A10,Times!$A$6:$X$25,X$1,0),Times!X$6:X$25,1)),lookup!$A$2:$B$21,2,0),0)</f>
        <v>0</v>
      </c>
      <c r="Y10" s="5">
        <f t="shared" si="1"/>
        <v>395</v>
      </c>
      <c r="Z10" s="2">
        <f t="shared" si="2"/>
        <v>4</v>
      </c>
      <c r="AA10" s="3" t="str">
        <f t="shared" si="3"/>
        <v/>
      </c>
      <c r="AB10" s="1">
        <f t="shared" si="4"/>
        <v>4</v>
      </c>
    </row>
    <row r="11" spans="1:35" ht="15" x14ac:dyDescent="0.2">
      <c r="A11" t="str">
        <f t="shared" si="0"/>
        <v>MargaretGrant</v>
      </c>
      <c r="B11" s="26" t="str">
        <f>Times!B11</f>
        <v>Margaret</v>
      </c>
      <c r="C11" s="58" t="str">
        <f>Times!C11</f>
        <v>Grant</v>
      </c>
      <c r="D11" s="53">
        <f>IFERROR(VLOOKUP(IF(VLOOKUP($A11,Times!$A$6:$X$25,D$1,0)=0,0,RANK(VLOOKUP($A11,Times!$A$6:$X$25,D$1,0),Times!D$6:D$25,1)),lookup!$A$2:$B$21,2,0),0)</f>
        <v>0</v>
      </c>
      <c r="E11" s="51">
        <f>IFERROR(VLOOKUP(IF(VLOOKUP($A11,Times!$A$6:$X$25,E$1,0)=0,0,RANK(VLOOKUP($A11,Times!$A$6:$X$25,E$1,0),Times!E$6:E$25,1)),lookup!$A$2:$B$21,2,0),0)</f>
        <v>99</v>
      </c>
      <c r="F11" s="51">
        <f>IFERROR(VLOOKUP(IF(VLOOKUP($A11,Times!$A$6:$X$25,F$1,0)=0,0,RANK(VLOOKUP($A11,Times!$A$6:$X$25,F$1,0),Times!F$6:F$25,1)),lookup!$A$2:$B$21,2,0),0)</f>
        <v>0</v>
      </c>
      <c r="G11" s="51">
        <f>IFERROR(VLOOKUP(IF(VLOOKUP($A11,Times!$A$6:$X$25,G$1,0)=0,0,RANK(VLOOKUP($A11,Times!$A$6:$X$25,G$1,0),Times!G$6:G$25,1)),lookup!$A$2:$B$21,2,0),0)</f>
        <v>99</v>
      </c>
      <c r="H11" s="51">
        <f>IFERROR(VLOOKUP(IF(VLOOKUP($A11,Times!$A$6:$X$25,H$1,0)=0,0,RANK(VLOOKUP($A11,Times!$A$6:$X$25,H$1,0),Times!H$6:H$25,1)),lookup!$A$2:$B$21,2,0),0)</f>
        <v>0</v>
      </c>
      <c r="I11" s="51">
        <f>IFERROR(VLOOKUP(IF(VLOOKUP($A11,Times!$A$6:$X$25,I$1,0)=0,0,RANK(VLOOKUP($A11,Times!$A$6:$X$25,I$1,0),Times!I$6:I$25,1)),lookup!$A$2:$B$21,2,0),0)</f>
        <v>0</v>
      </c>
      <c r="J11" s="51">
        <f>IFERROR(VLOOKUP(IF(VLOOKUP($A11,Times!$A$6:$X$25,J$1,0)=0,0,RANK(VLOOKUP($A11,Times!$A$6:$X$25,J$1,0),Times!J$6:J$25,1)),lookup!$A$2:$B$21,2,0),0)</f>
        <v>100</v>
      </c>
      <c r="K11" s="55">
        <f>IFERROR(VLOOKUP(IF(VLOOKUP($A11,Times!$A$6:$X$25,K$1,0)=0,0,RANK(VLOOKUP($A11,Times!$A$6:$X$25,K$1,0),Times!K$6:K$25,1)),lookup!$A$2:$B$21,2,0),0)</f>
        <v>0</v>
      </c>
      <c r="L11" s="70">
        <f>IFERROR(VLOOKUP(IF(VLOOKUP($A11,Times!$A$6:$X$25,L$1,0)=0,0,RANK(VLOOKUP($A11,Times!$A$6:$X$25,L$1,0),Times!L$6:L$25,1)),lookup!$A$2:$B$21,2,0),0)</f>
        <v>0</v>
      </c>
      <c r="M11" s="71">
        <f>IFERROR(VLOOKUP(IF(VLOOKUP($A11,Times!$A$6:$X$25,M$1,0)=0,0,RANK(VLOOKUP($A11,Times!$A$6:$X$25,M$1,0),Times!M$6:M$25,1)),lookup!$A$2:$B$21,2,0),0)</f>
        <v>0</v>
      </c>
      <c r="N11" s="71">
        <f>IFERROR(VLOOKUP(IF(VLOOKUP($A11,Times!$A$6:$X$25,N$1,0)=0,0,RANK(VLOOKUP($A11,Times!$A$6:$X$25,N$1,0),Times!N$6:N$25,1)),lookup!$A$2:$B$21,2,0),0)</f>
        <v>0</v>
      </c>
      <c r="O11" s="71">
        <f>IFERROR(VLOOKUP(IF(VLOOKUP($A11,Times!$A$6:$X$25,O$1,0)=0,0,RANK(VLOOKUP($A11,Times!$A$6:$X$25,O$1,0),Times!O$6:O$25,1)),lookup!$A$2:$B$21,2,0),0)</f>
        <v>0</v>
      </c>
      <c r="P11" s="71">
        <f>IFERROR(VLOOKUP(IF(VLOOKUP($A11,Times!$A$6:$X$25,P$1,0)=0,0,RANK(VLOOKUP($A11,Times!$A$6:$X$25,P$1,0),Times!P$6:P$25,1)),lookup!$A$2:$B$21,2,0),0)</f>
        <v>0</v>
      </c>
      <c r="Q11" s="71">
        <f>IFERROR(VLOOKUP(IF(VLOOKUP($A11,Times!$A$6:$X$25,Q$1,0)=0,0,RANK(VLOOKUP($A11,Times!$A$6:$X$25,Q$1,0),Times!Q$6:Q$25,1)),lookup!$A$2:$B$21,2,0),0)</f>
        <v>0</v>
      </c>
      <c r="R11" s="72">
        <f>IFERROR(VLOOKUP(IF(VLOOKUP($A11,Times!$A$6:$X$25,R$1,0)=0,0,RANK(VLOOKUP($A11,Times!$A$6:$X$25,R$1,0),Times!R$6:R$25,1)),lookup!$A$2:$B$21,2,0),0)</f>
        <v>0</v>
      </c>
      <c r="S11" s="77">
        <f>IFERROR(VLOOKUP(IF(VLOOKUP($A11,Times!$A$6:$X$25,S$1,0)=0,0,RANK(VLOOKUP($A11,Times!$A$6:$X$25,S$1,0),Times!S$6:S$25,1)),lookup!$A$2:$B$21,2,0),0)</f>
        <v>0</v>
      </c>
      <c r="T11" s="78">
        <f>IFERROR(VLOOKUP(IF(VLOOKUP($A11,Times!$A$6:$X$25,T$1,0)=0,0,RANK(VLOOKUP($A11,Times!$A$6:$X$25,T$1,0),Times!T$6:T$25,1)),lookup!$A$2:$B$21,2,0),0)</f>
        <v>0</v>
      </c>
      <c r="U11" s="78">
        <f>IFERROR(VLOOKUP(IF(VLOOKUP($A11,Times!$A$6:$X$25,U$1,0)=0,0,RANK(VLOOKUP($A11,Times!$A$6:$X$25,U$1,0),Times!U$6:U$25,1)),lookup!$A$2:$B$21,2,0),0)</f>
        <v>0</v>
      </c>
      <c r="V11" s="78">
        <f>IFERROR(VLOOKUP(IF(VLOOKUP($A11,Times!$A$6:$X$25,V$1,0)=0,0,RANK(VLOOKUP($A11,Times!$A$6:$X$25,V$1,0),Times!V$6:V$25,1)),lookup!$A$2:$B$21,2,0),0)</f>
        <v>0</v>
      </c>
      <c r="W11" s="78">
        <f>IFERROR(VLOOKUP(IF(VLOOKUP($A11,Times!$A$6:$X$25,W$1,0)=0,0,RANK(VLOOKUP($A11,Times!$A$6:$X$25,W$1,0),Times!W$6:W$25,1)),lookup!$A$2:$B$21,2,0),0)</f>
        <v>0</v>
      </c>
      <c r="X11" s="79">
        <f>IFERROR(VLOOKUP(IF(VLOOKUP($A11,Times!$A$6:$X$25,X$1,0)=0,0,RANK(VLOOKUP($A11,Times!$A$6:$X$25,X$1,0),Times!X$6:X$25,1)),lookup!$A$2:$B$21,2,0),0)</f>
        <v>0</v>
      </c>
      <c r="Y11" s="5">
        <f t="shared" si="1"/>
        <v>298</v>
      </c>
      <c r="Z11" s="2">
        <f t="shared" si="2"/>
        <v>3</v>
      </c>
      <c r="AA11" s="3" t="str">
        <f t="shared" si="3"/>
        <v/>
      </c>
      <c r="AB11" s="1">
        <f t="shared" si="4"/>
        <v>6</v>
      </c>
    </row>
    <row r="12" spans="1:35" ht="15" x14ac:dyDescent="0.2">
      <c r="A12" t="str">
        <f t="shared" si="0"/>
        <v>CaroleBurnie</v>
      </c>
      <c r="B12" s="26" t="str">
        <f>Times!B12</f>
        <v>Carole</v>
      </c>
      <c r="C12" s="58" t="str">
        <f>Times!C12</f>
        <v>Burnie</v>
      </c>
      <c r="D12" s="53">
        <f>IFERROR(VLOOKUP(IF(VLOOKUP($A12,Times!$A$6:$X$25,D$1,0)=0,0,RANK(VLOOKUP($A12,Times!$A$6:$X$25,D$1,0),Times!D$6:D$25,1)),lookup!$A$2:$B$21,2,0),0)</f>
        <v>0</v>
      </c>
      <c r="E12" s="51">
        <f>IFERROR(VLOOKUP(IF(VLOOKUP($A12,Times!$A$6:$X$25,E$1,0)=0,0,RANK(VLOOKUP($A12,Times!$A$6:$X$25,E$1,0),Times!E$6:E$25,1)),lookup!$A$2:$B$21,2,0),0)</f>
        <v>0</v>
      </c>
      <c r="F12" s="51">
        <f>IFERROR(VLOOKUP(IF(VLOOKUP($A12,Times!$A$6:$X$25,F$1,0)=0,0,RANK(VLOOKUP($A12,Times!$A$6:$X$25,F$1,0),Times!F$6:F$25,1)),lookup!$A$2:$B$21,2,0),0)</f>
        <v>0</v>
      </c>
      <c r="G12" s="51">
        <f>IFERROR(VLOOKUP(IF(VLOOKUP($A12,Times!$A$6:$X$25,G$1,0)=0,0,RANK(VLOOKUP($A12,Times!$A$6:$X$25,G$1,0),Times!G$6:G$25,1)),lookup!$A$2:$B$21,2,0),0)</f>
        <v>96</v>
      </c>
      <c r="H12" s="51">
        <f>IFERROR(VLOOKUP(IF(VLOOKUP($A12,Times!$A$6:$X$25,H$1,0)=0,0,RANK(VLOOKUP($A12,Times!$A$6:$X$25,H$1,0),Times!H$6:H$25,1)),lookup!$A$2:$B$21,2,0),0)</f>
        <v>0</v>
      </c>
      <c r="I12" s="51">
        <f>IFERROR(VLOOKUP(IF(VLOOKUP($A12,Times!$A$6:$X$25,I$1,0)=0,0,RANK(VLOOKUP($A12,Times!$A$6:$X$25,I$1,0),Times!I$6:I$25,1)),lookup!$A$2:$B$21,2,0),0)</f>
        <v>0</v>
      </c>
      <c r="J12" s="51">
        <f>IFERROR(VLOOKUP(IF(VLOOKUP($A12,Times!$A$6:$X$25,J$1,0)=0,0,RANK(VLOOKUP($A12,Times!$A$6:$X$25,J$1,0),Times!J$6:J$25,1)),lookup!$A$2:$B$21,2,0),0)</f>
        <v>99</v>
      </c>
      <c r="K12" s="55">
        <f>IFERROR(VLOOKUP(IF(VLOOKUP($A12,Times!$A$6:$X$25,K$1,0)=0,0,RANK(VLOOKUP($A12,Times!$A$6:$X$25,K$1,0),Times!K$6:K$25,1)),lookup!$A$2:$B$21,2,0),0)</f>
        <v>0</v>
      </c>
      <c r="L12" s="70">
        <f>IFERROR(VLOOKUP(IF(VLOOKUP($A12,Times!$A$6:$X$25,L$1,0)=0,0,RANK(VLOOKUP($A12,Times!$A$6:$X$25,L$1,0),Times!L$6:L$25,1)),lookup!$A$2:$B$21,2,0),0)</f>
        <v>0</v>
      </c>
      <c r="M12" s="71">
        <f>IFERROR(VLOOKUP(IF(VLOOKUP($A12,Times!$A$6:$X$25,M$1,0)=0,0,RANK(VLOOKUP($A12,Times!$A$6:$X$25,M$1,0),Times!M$6:M$25,1)),lookup!$A$2:$B$21,2,0),0)</f>
        <v>0</v>
      </c>
      <c r="N12" s="71">
        <f>IFERROR(VLOOKUP(IF(VLOOKUP($A12,Times!$A$6:$X$25,N$1,0)=0,0,RANK(VLOOKUP($A12,Times!$A$6:$X$25,N$1,0),Times!N$6:N$25,1)),lookup!$A$2:$B$21,2,0),0)</f>
        <v>0</v>
      </c>
      <c r="O12" s="71">
        <f>IFERROR(VLOOKUP(IF(VLOOKUP($A12,Times!$A$6:$X$25,O$1,0)=0,0,RANK(VLOOKUP($A12,Times!$A$6:$X$25,O$1,0),Times!O$6:O$25,1)),lookup!$A$2:$B$21,2,0),0)</f>
        <v>0</v>
      </c>
      <c r="P12" s="71">
        <f>IFERROR(VLOOKUP(IF(VLOOKUP($A12,Times!$A$6:$X$25,P$1,0)=0,0,RANK(VLOOKUP($A12,Times!$A$6:$X$25,P$1,0),Times!P$6:P$25,1)),lookup!$A$2:$B$21,2,0),0)</f>
        <v>0</v>
      </c>
      <c r="Q12" s="71">
        <f>IFERROR(VLOOKUP(IF(VLOOKUP($A12,Times!$A$6:$X$25,Q$1,0)=0,0,RANK(VLOOKUP($A12,Times!$A$6:$X$25,Q$1,0),Times!Q$6:Q$25,1)),lookup!$A$2:$B$21,2,0),0)</f>
        <v>0</v>
      </c>
      <c r="R12" s="72">
        <f>IFERROR(VLOOKUP(IF(VLOOKUP($A12,Times!$A$6:$X$25,R$1,0)=0,0,RANK(VLOOKUP($A12,Times!$A$6:$X$25,R$1,0),Times!R$6:R$25,1)),lookup!$A$2:$B$21,2,0),0)</f>
        <v>0</v>
      </c>
      <c r="S12" s="77">
        <f>IFERROR(VLOOKUP(IF(VLOOKUP($A12,Times!$A$6:$X$25,S$1,0)=0,0,RANK(VLOOKUP($A12,Times!$A$6:$X$25,S$1,0),Times!S$6:S$25,1)),lookup!$A$2:$B$21,2,0),0)</f>
        <v>0</v>
      </c>
      <c r="T12" s="78">
        <f>IFERROR(VLOOKUP(IF(VLOOKUP($A12,Times!$A$6:$X$25,T$1,0)=0,0,RANK(VLOOKUP($A12,Times!$A$6:$X$25,T$1,0),Times!T$6:T$25,1)),lookup!$A$2:$B$21,2,0),0)</f>
        <v>0</v>
      </c>
      <c r="U12" s="78">
        <f>IFERROR(VLOOKUP(IF(VLOOKUP($A12,Times!$A$6:$X$25,U$1,0)=0,0,RANK(VLOOKUP($A12,Times!$A$6:$X$25,U$1,0),Times!U$6:U$25,1)),lookup!$A$2:$B$21,2,0),0)</f>
        <v>0</v>
      </c>
      <c r="V12" s="78">
        <f>IFERROR(VLOOKUP(IF(VLOOKUP($A12,Times!$A$6:$X$25,V$1,0)=0,0,RANK(VLOOKUP($A12,Times!$A$6:$X$25,V$1,0),Times!V$6:V$25,1)),lookup!$A$2:$B$21,2,0),0)</f>
        <v>0</v>
      </c>
      <c r="W12" s="78">
        <f>IFERROR(VLOOKUP(IF(VLOOKUP($A12,Times!$A$6:$X$25,W$1,0)=0,0,RANK(VLOOKUP($A12,Times!$A$6:$X$25,W$1,0),Times!W$6:W$25,1)),lookup!$A$2:$B$21,2,0),0)</f>
        <v>95</v>
      </c>
      <c r="X12" s="79">
        <f>IFERROR(VLOOKUP(IF(VLOOKUP($A12,Times!$A$6:$X$25,X$1,0)=0,0,RANK(VLOOKUP($A12,Times!$A$6:$X$25,X$1,0),Times!X$6:X$25,1)),lookup!$A$2:$B$21,2,0),0)</f>
        <v>0</v>
      </c>
      <c r="Y12" s="5">
        <f t="shared" si="1"/>
        <v>290</v>
      </c>
      <c r="Z12" s="2">
        <f t="shared" si="2"/>
        <v>3</v>
      </c>
      <c r="AA12" s="3" t="str">
        <f t="shared" si="3"/>
        <v/>
      </c>
      <c r="AB12" s="1">
        <f t="shared" si="4"/>
        <v>7</v>
      </c>
    </row>
    <row r="13" spans="1:35" ht="15" x14ac:dyDescent="0.2">
      <c r="A13" t="str">
        <f t="shared" si="0"/>
        <v>SarahEdwards</v>
      </c>
      <c r="B13" s="26" t="str">
        <f>Times!B13</f>
        <v>Sarah</v>
      </c>
      <c r="C13" s="58" t="str">
        <f>Times!C13</f>
        <v>Edwards</v>
      </c>
      <c r="D13" s="53">
        <f>IFERROR(VLOOKUP(IF(VLOOKUP($A13,Times!$A$6:$X$25,D$1,0)=0,0,RANK(VLOOKUP($A13,Times!$A$6:$X$25,D$1,0),Times!D$6:D$25,1)),lookup!$A$2:$B$21,2,0),0)</f>
        <v>100</v>
      </c>
      <c r="E13" s="51">
        <f>IFERROR(VLOOKUP(IF(VLOOKUP($A13,Times!$A$6:$X$25,E$1,0)=0,0,RANK(VLOOKUP($A13,Times!$A$6:$X$25,E$1,0),Times!E$6:E$25,1)),lookup!$A$2:$B$21,2,0),0)</f>
        <v>0</v>
      </c>
      <c r="F13" s="51">
        <f>IFERROR(VLOOKUP(IF(VLOOKUP($A13,Times!$A$6:$X$25,F$1,0)=0,0,RANK(VLOOKUP($A13,Times!$A$6:$X$25,F$1,0),Times!F$6:F$25,1)),lookup!$A$2:$B$21,2,0),0)</f>
        <v>0</v>
      </c>
      <c r="G13" s="51">
        <f>IFERROR(VLOOKUP(IF(VLOOKUP($A13,Times!$A$6:$X$25,G$1,0)=0,0,RANK(VLOOKUP($A13,Times!$A$6:$X$25,G$1,0),Times!G$6:G$25,1)),lookup!$A$2:$B$21,2,0),0)</f>
        <v>0</v>
      </c>
      <c r="H13" s="51">
        <f>IFERROR(VLOOKUP(IF(VLOOKUP($A13,Times!$A$6:$X$25,H$1,0)=0,0,RANK(VLOOKUP($A13,Times!$A$6:$X$25,H$1,0),Times!H$6:H$25,1)),lookup!$A$2:$B$21,2,0),0)</f>
        <v>0</v>
      </c>
      <c r="I13" s="51">
        <f>IFERROR(VLOOKUP(IF(VLOOKUP($A13,Times!$A$6:$X$25,I$1,0)=0,0,RANK(VLOOKUP($A13,Times!$A$6:$X$25,I$1,0),Times!I$6:I$25,1)),lookup!$A$2:$B$21,2,0),0)</f>
        <v>0</v>
      </c>
      <c r="J13" s="51">
        <f>IFERROR(VLOOKUP(IF(VLOOKUP($A13,Times!$A$6:$X$25,J$1,0)=0,0,RANK(VLOOKUP($A13,Times!$A$6:$X$25,J$1,0),Times!J$6:J$25,1)),lookup!$A$2:$B$21,2,0),0)</f>
        <v>0</v>
      </c>
      <c r="K13" s="55">
        <f>IFERROR(VLOOKUP(IF(VLOOKUP($A13,Times!$A$6:$X$25,K$1,0)=0,0,RANK(VLOOKUP($A13,Times!$A$6:$X$25,K$1,0),Times!K$6:K$25,1)),lookup!$A$2:$B$21,2,0),0)</f>
        <v>0</v>
      </c>
      <c r="L13" s="70">
        <f>IFERROR(VLOOKUP(IF(VLOOKUP($A13,Times!$A$6:$X$25,L$1,0)=0,0,RANK(VLOOKUP($A13,Times!$A$6:$X$25,L$1,0),Times!L$6:L$25,1)),lookup!$A$2:$B$21,2,0),0)</f>
        <v>0</v>
      </c>
      <c r="M13" s="71">
        <f>IFERROR(VLOOKUP(IF(VLOOKUP($A13,Times!$A$6:$X$25,M$1,0)=0,0,RANK(VLOOKUP($A13,Times!$A$6:$X$25,M$1,0),Times!M$6:M$25,1)),lookup!$A$2:$B$21,2,0),0)</f>
        <v>0</v>
      </c>
      <c r="N13" s="71">
        <f>IFERROR(VLOOKUP(IF(VLOOKUP($A13,Times!$A$6:$X$25,N$1,0)=0,0,RANK(VLOOKUP($A13,Times!$A$6:$X$25,N$1,0),Times!N$6:N$25,1)),lookup!$A$2:$B$21,2,0),0)</f>
        <v>0</v>
      </c>
      <c r="O13" s="71">
        <f>IFERROR(VLOOKUP(IF(VLOOKUP($A13,Times!$A$6:$X$25,O$1,0)=0,0,RANK(VLOOKUP($A13,Times!$A$6:$X$25,O$1,0),Times!O$6:O$25,1)),lookup!$A$2:$B$21,2,0),0)</f>
        <v>0</v>
      </c>
      <c r="P13" s="71">
        <f>IFERROR(VLOOKUP(IF(VLOOKUP($A13,Times!$A$6:$X$25,P$1,0)=0,0,RANK(VLOOKUP($A13,Times!$A$6:$X$25,P$1,0),Times!P$6:P$25,1)),lookup!$A$2:$B$21,2,0),0)</f>
        <v>0</v>
      </c>
      <c r="Q13" s="71">
        <f>IFERROR(VLOOKUP(IF(VLOOKUP($A13,Times!$A$6:$X$25,Q$1,0)=0,0,RANK(VLOOKUP($A13,Times!$A$6:$X$25,Q$1,0),Times!Q$6:Q$25,1)),lookup!$A$2:$B$21,2,0),0)</f>
        <v>0</v>
      </c>
      <c r="R13" s="72">
        <f>IFERROR(VLOOKUP(IF(VLOOKUP($A13,Times!$A$6:$X$25,R$1,0)=0,0,RANK(VLOOKUP($A13,Times!$A$6:$X$25,R$1,0),Times!R$6:R$25,1)),lookup!$A$2:$B$21,2,0),0)</f>
        <v>0</v>
      </c>
      <c r="S13" s="77">
        <f>IFERROR(VLOOKUP(IF(VLOOKUP($A13,Times!$A$6:$X$25,S$1,0)=0,0,RANK(VLOOKUP($A13,Times!$A$6:$X$25,S$1,0),Times!S$6:S$25,1)),lookup!$A$2:$B$21,2,0),0)</f>
        <v>0</v>
      </c>
      <c r="T13" s="78">
        <f>IFERROR(VLOOKUP(IF(VLOOKUP($A13,Times!$A$6:$X$25,T$1,0)=0,0,RANK(VLOOKUP($A13,Times!$A$6:$X$25,T$1,0),Times!T$6:T$25,1)),lookup!$A$2:$B$21,2,0),0)</f>
        <v>0</v>
      </c>
      <c r="U13" s="78">
        <f>IFERROR(VLOOKUP(IF(VLOOKUP($A13,Times!$A$6:$X$25,U$1,0)=0,0,RANK(VLOOKUP($A13,Times!$A$6:$X$25,U$1,0),Times!U$6:U$25,1)),lookup!$A$2:$B$21,2,0),0)</f>
        <v>0</v>
      </c>
      <c r="V13" s="78">
        <f>IFERROR(VLOOKUP(IF(VLOOKUP($A13,Times!$A$6:$X$25,V$1,0)=0,0,RANK(VLOOKUP($A13,Times!$A$6:$X$25,V$1,0),Times!V$6:V$25,1)),lookup!$A$2:$B$21,2,0),0)</f>
        <v>0</v>
      </c>
      <c r="W13" s="78">
        <f>IFERROR(VLOOKUP(IF(VLOOKUP($A13,Times!$A$6:$X$25,W$1,0)=0,0,RANK(VLOOKUP($A13,Times!$A$6:$X$25,W$1,0),Times!W$6:W$25,1)),lookup!$A$2:$B$21,2,0),0)</f>
        <v>98</v>
      </c>
      <c r="X13" s="79">
        <f>IFERROR(VLOOKUP(IF(VLOOKUP($A13,Times!$A$6:$X$25,X$1,0)=0,0,RANK(VLOOKUP($A13,Times!$A$6:$X$25,X$1,0),Times!X$6:X$25,1)),lookup!$A$2:$B$21,2,0),0)</f>
        <v>0</v>
      </c>
      <c r="Y13" s="5">
        <f t="shared" si="1"/>
        <v>198</v>
      </c>
      <c r="Z13" s="2">
        <f t="shared" si="2"/>
        <v>2</v>
      </c>
      <c r="AA13" s="3" t="str">
        <f t="shared" si="3"/>
        <v/>
      </c>
      <c r="AB13" s="1">
        <f t="shared" si="4"/>
        <v>8</v>
      </c>
    </row>
    <row r="14" spans="1:35" ht="15" x14ac:dyDescent="0.2">
      <c r="A14" t="str">
        <f t="shared" si="0"/>
        <v>GillianKidd</v>
      </c>
      <c r="B14" s="26" t="str">
        <f>Times!B15</f>
        <v>Gillian</v>
      </c>
      <c r="C14" s="58" t="str">
        <f>Times!C15</f>
        <v>Kidd</v>
      </c>
      <c r="D14" s="53">
        <f>IFERROR(VLOOKUP(IF(VLOOKUP($A14,Times!$A$6:$X$25,D$1,0)=0,0,RANK(VLOOKUP($A14,Times!$A$6:$X$25,D$1,0),Times!D$6:D$25,1)),lookup!$A$2:$B$21,2,0),0)</f>
        <v>0</v>
      </c>
      <c r="E14" s="51">
        <f>IFERROR(VLOOKUP(IF(VLOOKUP($A14,Times!$A$6:$X$25,E$1,0)=0,0,RANK(VLOOKUP($A14,Times!$A$6:$X$25,E$1,0),Times!E$6:E$25,1)),lookup!$A$2:$B$21,2,0),0)</f>
        <v>0</v>
      </c>
      <c r="F14" s="51">
        <f>IFERROR(VLOOKUP(IF(VLOOKUP($A14,Times!$A$6:$X$25,F$1,0)=0,0,RANK(VLOOKUP($A14,Times!$A$6:$X$25,F$1,0),Times!F$6:F$25,1)),lookup!$A$2:$B$21,2,0),0)</f>
        <v>0</v>
      </c>
      <c r="G14" s="51">
        <f>IFERROR(VLOOKUP(IF(VLOOKUP($A14,Times!$A$6:$X$25,G$1,0)=0,0,RANK(VLOOKUP($A14,Times!$A$6:$X$25,G$1,0),Times!G$6:G$25,1)),lookup!$A$2:$B$21,2,0),0)</f>
        <v>0</v>
      </c>
      <c r="H14" s="51">
        <f>IFERROR(VLOOKUP(IF(VLOOKUP($A14,Times!$A$6:$X$25,H$1,0)=0,0,RANK(VLOOKUP($A14,Times!$A$6:$X$25,H$1,0),Times!H$6:H$25,1)),lookup!$A$2:$B$21,2,0),0)</f>
        <v>0</v>
      </c>
      <c r="I14" s="51">
        <f>IFERROR(VLOOKUP(IF(VLOOKUP($A14,Times!$A$6:$X$25,I$1,0)=0,0,RANK(VLOOKUP($A14,Times!$A$6:$X$25,I$1,0),Times!I$6:I$25,1)),lookup!$A$2:$B$21,2,0),0)</f>
        <v>0</v>
      </c>
      <c r="J14" s="51">
        <f>IFERROR(VLOOKUP(IF(VLOOKUP($A14,Times!$A$6:$X$25,J$1,0)=0,0,RANK(VLOOKUP($A14,Times!$A$6:$X$25,J$1,0),Times!J$6:J$25,1)),lookup!$A$2:$B$21,2,0),0)</f>
        <v>0</v>
      </c>
      <c r="K14" s="55">
        <f>IFERROR(VLOOKUP(IF(VLOOKUP($A14,Times!$A$6:$X$25,K$1,0)=0,0,RANK(VLOOKUP($A14,Times!$A$6:$X$25,K$1,0),Times!K$6:K$25,1)),lookup!$A$2:$B$21,2,0),0)</f>
        <v>0</v>
      </c>
      <c r="L14" s="70">
        <f>IFERROR(VLOOKUP(IF(VLOOKUP($A14,Times!$A$6:$X$25,L$1,0)=0,0,RANK(VLOOKUP($A14,Times!$A$6:$X$25,L$1,0),Times!L$6:L$25,1)),lookup!$A$2:$B$21,2,0),0)</f>
        <v>0</v>
      </c>
      <c r="M14" s="71">
        <f>IFERROR(VLOOKUP(IF(VLOOKUP($A14,Times!$A$6:$X$25,M$1,0)=0,0,RANK(VLOOKUP($A14,Times!$A$6:$X$25,M$1,0),Times!M$6:M$25,1)),lookup!$A$2:$B$21,2,0),0)</f>
        <v>0</v>
      </c>
      <c r="N14" s="71">
        <f>IFERROR(VLOOKUP(IF(VLOOKUP($A14,Times!$A$6:$X$25,N$1,0)=0,0,RANK(VLOOKUP($A14,Times!$A$6:$X$25,N$1,0),Times!N$6:N$25,1)),lookup!$A$2:$B$21,2,0),0)</f>
        <v>0</v>
      </c>
      <c r="O14" s="71">
        <f>IFERROR(VLOOKUP(IF(VLOOKUP($A14,Times!$A$6:$X$25,O$1,0)=0,0,RANK(VLOOKUP($A14,Times!$A$6:$X$25,O$1,0),Times!O$6:O$25,1)),lookup!$A$2:$B$21,2,0),0)</f>
        <v>0</v>
      </c>
      <c r="P14" s="71">
        <f>IFERROR(VLOOKUP(IF(VLOOKUP($A14,Times!$A$6:$X$25,P$1,0)=0,0,RANK(VLOOKUP($A14,Times!$A$6:$X$25,P$1,0),Times!P$6:P$25,1)),lookup!$A$2:$B$21,2,0),0)</f>
        <v>0</v>
      </c>
      <c r="Q14" s="71">
        <f>IFERROR(VLOOKUP(IF(VLOOKUP($A14,Times!$A$6:$X$25,Q$1,0)=0,0,RANK(VLOOKUP($A14,Times!$A$6:$X$25,Q$1,0),Times!Q$6:Q$25,1)),lookup!$A$2:$B$21,2,0),0)</f>
        <v>0</v>
      </c>
      <c r="R14" s="72">
        <f>IFERROR(VLOOKUP(IF(VLOOKUP($A14,Times!$A$6:$X$25,R$1,0)=0,0,RANK(VLOOKUP($A14,Times!$A$6:$X$25,R$1,0),Times!R$6:R$25,1)),lookup!$A$2:$B$21,2,0),0)</f>
        <v>0</v>
      </c>
      <c r="S14" s="77">
        <f>IFERROR(VLOOKUP(IF(VLOOKUP($A14,Times!$A$6:$X$25,S$1,0)=0,0,RANK(VLOOKUP($A14,Times!$A$6:$X$25,S$1,0),Times!S$6:S$25,1)),lookup!$A$2:$B$21,2,0),0)</f>
        <v>0</v>
      </c>
      <c r="T14" s="78">
        <f>IFERROR(VLOOKUP(IF(VLOOKUP($A14,Times!$A$6:$X$25,T$1,0)=0,0,RANK(VLOOKUP($A14,Times!$A$6:$X$25,T$1,0),Times!T$6:T$25,1)),lookup!$A$2:$B$21,2,0),0)</f>
        <v>0</v>
      </c>
      <c r="U14" s="78">
        <f>IFERROR(VLOOKUP(IF(VLOOKUP($A14,Times!$A$6:$X$25,U$1,0)=0,0,RANK(VLOOKUP($A14,Times!$A$6:$X$25,U$1,0),Times!U$6:U$25,1)),lookup!$A$2:$B$21,2,0),0)</f>
        <v>0</v>
      </c>
      <c r="V14" s="78">
        <f>IFERROR(VLOOKUP(IF(VLOOKUP($A14,Times!$A$6:$X$25,V$1,0)=0,0,RANK(VLOOKUP($A14,Times!$A$6:$X$25,V$1,0),Times!V$6:V$25,1)),lookup!$A$2:$B$21,2,0),0)</f>
        <v>100</v>
      </c>
      <c r="W14" s="78">
        <f>IFERROR(VLOOKUP(IF(VLOOKUP($A14,Times!$A$6:$X$25,W$1,0)=0,0,RANK(VLOOKUP($A14,Times!$A$6:$X$25,W$1,0),Times!W$6:W$25,1)),lookup!$A$2:$B$21,2,0),0)</f>
        <v>0</v>
      </c>
      <c r="X14" s="79">
        <f>IFERROR(VLOOKUP(IF(VLOOKUP($A14,Times!$A$6:$X$25,X$1,0)=0,0,RANK(VLOOKUP($A14,Times!$A$6:$X$25,X$1,0),Times!X$6:X$25,1)),lookup!$A$2:$B$21,2,0),0)</f>
        <v>0</v>
      </c>
      <c r="Y14" s="5">
        <f t="shared" si="1"/>
        <v>100</v>
      </c>
      <c r="Z14" s="2">
        <f t="shared" si="2"/>
        <v>1</v>
      </c>
      <c r="AA14" s="3" t="str">
        <f t="shared" si="3"/>
        <v/>
      </c>
      <c r="AB14" s="1">
        <f t="shared" si="4"/>
        <v>9</v>
      </c>
    </row>
    <row r="15" spans="1:35" ht="15" x14ac:dyDescent="0.2">
      <c r="A15" t="str">
        <f t="shared" si="0"/>
        <v>SueBooth</v>
      </c>
      <c r="B15" s="26" t="str">
        <f>Times!B14</f>
        <v>Sue</v>
      </c>
      <c r="C15" s="58" t="str">
        <f>Times!C14</f>
        <v>Booth</v>
      </c>
      <c r="D15" s="53">
        <f>IFERROR(VLOOKUP(IF(VLOOKUP($A15,Times!$A$6:$X$25,D$1,0)=0,0,RANK(VLOOKUP($A15,Times!$A$6:$X$25,D$1,0),Times!D$6:D$25,1)),lookup!$A$2:$B$21,2,0),0)</f>
        <v>0</v>
      </c>
      <c r="E15" s="51">
        <f>IFERROR(VLOOKUP(IF(VLOOKUP($A15,Times!$A$6:$X$25,E$1,0)=0,0,RANK(VLOOKUP($A15,Times!$A$6:$X$25,E$1,0),Times!E$6:E$25,1)),lookup!$A$2:$B$21,2,0),0)</f>
        <v>0</v>
      </c>
      <c r="F15" s="51">
        <f>IFERROR(VLOOKUP(IF(VLOOKUP($A15,Times!$A$6:$X$25,F$1,0)=0,0,RANK(VLOOKUP($A15,Times!$A$6:$X$25,F$1,0),Times!F$6:F$25,1)),lookup!$A$2:$B$21,2,0),0)</f>
        <v>0</v>
      </c>
      <c r="G15" s="51">
        <f>IFERROR(VLOOKUP(IF(VLOOKUP($A15,Times!$A$6:$X$25,G$1,0)=0,0,RANK(VLOOKUP($A15,Times!$A$6:$X$25,G$1,0),Times!G$6:G$25,1)),lookup!$A$2:$B$21,2,0),0)</f>
        <v>0</v>
      </c>
      <c r="H15" s="51">
        <f>IFERROR(VLOOKUP(IF(VLOOKUP($A15,Times!$A$6:$X$25,H$1,0)=0,0,RANK(VLOOKUP($A15,Times!$A$6:$X$25,H$1,0),Times!H$6:H$25,1)),lookup!$A$2:$B$21,2,0),0)</f>
        <v>100</v>
      </c>
      <c r="I15" s="51">
        <f>IFERROR(VLOOKUP(IF(VLOOKUP($A15,Times!$A$6:$X$25,I$1,0)=0,0,RANK(VLOOKUP($A15,Times!$A$6:$X$25,I$1,0),Times!I$6:I$25,1)),lookup!$A$2:$B$21,2,0),0)</f>
        <v>0</v>
      </c>
      <c r="J15" s="51">
        <f>IFERROR(VLOOKUP(IF(VLOOKUP($A15,Times!$A$6:$X$25,J$1,0)=0,0,RANK(VLOOKUP($A15,Times!$A$6:$X$25,J$1,0),Times!J$6:J$25,1)),lookup!$A$2:$B$21,2,0),0)</f>
        <v>0</v>
      </c>
      <c r="K15" s="55">
        <f>IFERROR(VLOOKUP(IF(VLOOKUP($A15,Times!$A$6:$X$25,K$1,0)=0,0,RANK(VLOOKUP($A15,Times!$A$6:$X$25,K$1,0),Times!K$6:K$25,1)),lookup!$A$2:$B$21,2,0),0)</f>
        <v>0</v>
      </c>
      <c r="L15" s="70">
        <f>IFERROR(VLOOKUP(IF(VLOOKUP($A15,Times!$A$6:$X$25,L$1,0)=0,0,RANK(VLOOKUP($A15,Times!$A$6:$X$25,L$1,0),Times!L$6:L$25,1)),lookup!$A$2:$B$21,2,0),0)</f>
        <v>0</v>
      </c>
      <c r="M15" s="71">
        <f>IFERROR(VLOOKUP(IF(VLOOKUP($A15,Times!$A$6:$X$25,M$1,0)=0,0,RANK(VLOOKUP($A15,Times!$A$6:$X$25,M$1,0),Times!M$6:M$25,1)),lookup!$A$2:$B$21,2,0),0)</f>
        <v>0</v>
      </c>
      <c r="N15" s="71">
        <f>IFERROR(VLOOKUP(IF(VLOOKUP($A15,Times!$A$6:$X$25,N$1,0)=0,0,RANK(VLOOKUP($A15,Times!$A$6:$X$25,N$1,0),Times!N$6:N$25,1)),lookup!$A$2:$B$21,2,0),0)</f>
        <v>0</v>
      </c>
      <c r="O15" s="71">
        <f>IFERROR(VLOOKUP(IF(VLOOKUP($A15,Times!$A$6:$X$25,O$1,0)=0,0,RANK(VLOOKUP($A15,Times!$A$6:$X$25,O$1,0),Times!O$6:O$25,1)),lookup!$A$2:$B$21,2,0),0)</f>
        <v>0</v>
      </c>
      <c r="P15" s="71">
        <f>IFERROR(VLOOKUP(IF(VLOOKUP($A15,Times!$A$6:$X$25,P$1,0)=0,0,RANK(VLOOKUP($A15,Times!$A$6:$X$25,P$1,0),Times!P$6:P$25,1)),lookup!$A$2:$B$21,2,0),0)</f>
        <v>0</v>
      </c>
      <c r="Q15" s="71">
        <f>IFERROR(VLOOKUP(IF(VLOOKUP($A15,Times!$A$6:$X$25,Q$1,0)=0,0,RANK(VLOOKUP($A15,Times!$A$6:$X$25,Q$1,0),Times!Q$6:Q$25,1)),lookup!$A$2:$B$21,2,0),0)</f>
        <v>0</v>
      </c>
      <c r="R15" s="72">
        <f>IFERROR(VLOOKUP(IF(VLOOKUP($A15,Times!$A$6:$X$25,R$1,0)=0,0,RANK(VLOOKUP($A15,Times!$A$6:$X$25,R$1,0),Times!R$6:R$25,1)),lookup!$A$2:$B$21,2,0),0)</f>
        <v>0</v>
      </c>
      <c r="S15" s="77">
        <f>IFERROR(VLOOKUP(IF(VLOOKUP($A15,Times!$A$6:$X$25,S$1,0)=0,0,RANK(VLOOKUP($A15,Times!$A$6:$X$25,S$1,0),Times!S$6:S$25,1)),lookup!$A$2:$B$21,2,0),0)</f>
        <v>0</v>
      </c>
      <c r="T15" s="78">
        <f>IFERROR(VLOOKUP(IF(VLOOKUP($A15,Times!$A$6:$X$25,T$1,0)=0,0,RANK(VLOOKUP($A15,Times!$A$6:$X$25,T$1,0),Times!T$6:T$25,1)),lookup!$A$2:$B$21,2,0),0)</f>
        <v>0</v>
      </c>
      <c r="U15" s="78">
        <f>IFERROR(VLOOKUP(IF(VLOOKUP($A15,Times!$A$6:$X$25,U$1,0)=0,0,RANK(VLOOKUP($A15,Times!$A$6:$X$25,U$1,0),Times!U$6:U$25,1)),lookup!$A$2:$B$21,2,0),0)</f>
        <v>0</v>
      </c>
      <c r="V15" s="78">
        <f>IFERROR(VLOOKUP(IF(VLOOKUP($A15,Times!$A$6:$X$25,V$1,0)=0,0,RANK(VLOOKUP($A15,Times!$A$6:$X$25,V$1,0),Times!V$6:V$25,1)),lookup!$A$2:$B$21,2,0),0)</f>
        <v>0</v>
      </c>
      <c r="W15" s="78">
        <f>IFERROR(VLOOKUP(IF(VLOOKUP($A15,Times!$A$6:$X$25,W$1,0)=0,0,RANK(VLOOKUP($A15,Times!$A$6:$X$25,W$1,0),Times!W$6:W$25,1)),lookup!$A$2:$B$21,2,0),0)</f>
        <v>0</v>
      </c>
      <c r="X15" s="79">
        <f>IFERROR(VLOOKUP(IF(VLOOKUP($A15,Times!$A$6:$X$25,X$1,0)=0,0,RANK(VLOOKUP($A15,Times!$A$6:$X$25,X$1,0),Times!X$6:X$25,1)),lookup!$A$2:$B$21,2,0),0)</f>
        <v>0</v>
      </c>
      <c r="Y15" s="5">
        <f t="shared" si="1"/>
        <v>100</v>
      </c>
      <c r="Z15" s="2">
        <f t="shared" si="2"/>
        <v>1</v>
      </c>
      <c r="AA15" s="3" t="str">
        <f t="shared" si="3"/>
        <v/>
      </c>
      <c r="AB15" s="1">
        <f t="shared" si="4"/>
        <v>9</v>
      </c>
    </row>
    <row r="16" spans="1:35" ht="15" x14ac:dyDescent="0.2">
      <c r="A16" t="str">
        <f t="shared" si="0"/>
        <v>SusanDenham-Smith</v>
      </c>
      <c r="B16" s="26" t="str">
        <f>Times!B16</f>
        <v>Susan</v>
      </c>
      <c r="C16" s="58" t="str">
        <f>Times!C16</f>
        <v>Denham-Smith</v>
      </c>
      <c r="D16" s="53">
        <f>IFERROR(VLOOKUP(IF(VLOOKUP($A16,Times!$A$6:$X$25,D$1,0)=0,0,RANK(VLOOKUP($A16,Times!$A$6:$X$25,D$1,0),Times!D$6:D$25,1)),lookup!$A$2:$B$21,2,0),0)</f>
        <v>99</v>
      </c>
      <c r="E16" s="51">
        <f>IFERROR(VLOOKUP(IF(VLOOKUP($A16,Times!$A$6:$X$25,E$1,0)=0,0,RANK(VLOOKUP($A16,Times!$A$6:$X$25,E$1,0),Times!E$6:E$25,1)),lookup!$A$2:$B$21,2,0),0)</f>
        <v>0</v>
      </c>
      <c r="F16" s="51">
        <f>IFERROR(VLOOKUP(IF(VLOOKUP($A16,Times!$A$6:$X$25,F$1,0)=0,0,RANK(VLOOKUP($A16,Times!$A$6:$X$25,F$1,0),Times!F$6:F$25,1)),lookup!$A$2:$B$21,2,0),0)</f>
        <v>0</v>
      </c>
      <c r="G16" s="51">
        <f>IFERROR(VLOOKUP(IF(VLOOKUP($A16,Times!$A$6:$X$25,G$1,0)=0,0,RANK(VLOOKUP($A16,Times!$A$6:$X$25,G$1,0),Times!G$6:G$25,1)),lookup!$A$2:$B$21,2,0),0)</f>
        <v>0</v>
      </c>
      <c r="H16" s="51">
        <f>IFERROR(VLOOKUP(IF(VLOOKUP($A16,Times!$A$6:$X$25,H$1,0)=0,0,RANK(VLOOKUP($A16,Times!$A$6:$X$25,H$1,0),Times!H$6:H$25,1)),lookup!$A$2:$B$21,2,0),0)</f>
        <v>0</v>
      </c>
      <c r="I16" s="51">
        <f>IFERROR(VLOOKUP(IF(VLOOKUP($A16,Times!$A$6:$X$25,I$1,0)=0,0,RANK(VLOOKUP($A16,Times!$A$6:$X$25,I$1,0),Times!I$6:I$25,1)),lookup!$A$2:$B$21,2,0),0)</f>
        <v>0</v>
      </c>
      <c r="J16" s="51">
        <f>IFERROR(VLOOKUP(IF(VLOOKUP($A16,Times!$A$6:$X$25,J$1,0)=0,0,RANK(VLOOKUP($A16,Times!$A$6:$X$25,J$1,0),Times!J$6:J$25,1)),lookup!$A$2:$B$21,2,0),0)</f>
        <v>0</v>
      </c>
      <c r="K16" s="55">
        <f>IFERROR(VLOOKUP(IF(VLOOKUP($A16,Times!$A$6:$X$25,K$1,0)=0,0,RANK(VLOOKUP($A16,Times!$A$6:$X$25,K$1,0),Times!K$6:K$25,1)),lookup!$A$2:$B$21,2,0),0)</f>
        <v>0</v>
      </c>
      <c r="L16" s="70">
        <f>IFERROR(VLOOKUP(IF(VLOOKUP($A16,Times!$A$6:$X$25,L$1,0)=0,0,RANK(VLOOKUP($A16,Times!$A$6:$X$25,L$1,0),Times!L$6:L$25,1)),lookup!$A$2:$B$21,2,0),0)</f>
        <v>0</v>
      </c>
      <c r="M16" s="71">
        <f>IFERROR(VLOOKUP(IF(VLOOKUP($A16,Times!$A$6:$X$25,M$1,0)=0,0,RANK(VLOOKUP($A16,Times!$A$6:$X$25,M$1,0),Times!M$6:M$25,1)),lookup!$A$2:$B$21,2,0),0)</f>
        <v>0</v>
      </c>
      <c r="N16" s="71">
        <f>IFERROR(VLOOKUP(IF(VLOOKUP($A16,Times!$A$6:$X$25,N$1,0)=0,0,RANK(VLOOKUP($A16,Times!$A$6:$X$25,N$1,0),Times!N$6:N$25,1)),lookup!$A$2:$B$21,2,0),0)</f>
        <v>0</v>
      </c>
      <c r="O16" s="71">
        <f>IFERROR(VLOOKUP(IF(VLOOKUP($A16,Times!$A$6:$X$25,O$1,0)=0,0,RANK(VLOOKUP($A16,Times!$A$6:$X$25,O$1,0),Times!O$6:O$25,1)),lookup!$A$2:$B$21,2,0),0)</f>
        <v>0</v>
      </c>
      <c r="P16" s="71">
        <f>IFERROR(VLOOKUP(IF(VLOOKUP($A16,Times!$A$6:$X$25,P$1,0)=0,0,RANK(VLOOKUP($A16,Times!$A$6:$X$25,P$1,0),Times!P$6:P$25,1)),lookup!$A$2:$B$21,2,0),0)</f>
        <v>0</v>
      </c>
      <c r="Q16" s="71">
        <f>IFERROR(VLOOKUP(IF(VLOOKUP($A16,Times!$A$6:$X$25,Q$1,0)=0,0,RANK(VLOOKUP($A16,Times!$A$6:$X$25,Q$1,0),Times!Q$6:Q$25,1)),lookup!$A$2:$B$21,2,0),0)</f>
        <v>0</v>
      </c>
      <c r="R16" s="72">
        <f>IFERROR(VLOOKUP(IF(VLOOKUP($A16,Times!$A$6:$X$25,R$1,0)=0,0,RANK(VLOOKUP($A16,Times!$A$6:$X$25,R$1,0),Times!R$6:R$25,1)),lookup!$A$2:$B$21,2,0),0)</f>
        <v>0</v>
      </c>
      <c r="S16" s="77">
        <f>IFERROR(VLOOKUP(IF(VLOOKUP($A16,Times!$A$6:$X$25,S$1,0)=0,0,RANK(VLOOKUP($A16,Times!$A$6:$X$25,S$1,0),Times!S$6:S$25,1)),lookup!$A$2:$B$21,2,0),0)</f>
        <v>0</v>
      </c>
      <c r="T16" s="78">
        <f>IFERROR(VLOOKUP(IF(VLOOKUP($A16,Times!$A$6:$X$25,T$1,0)=0,0,RANK(VLOOKUP($A16,Times!$A$6:$X$25,T$1,0),Times!T$6:T$25,1)),lookup!$A$2:$B$21,2,0),0)</f>
        <v>0</v>
      </c>
      <c r="U16" s="78">
        <f>IFERROR(VLOOKUP(IF(VLOOKUP($A16,Times!$A$6:$X$25,U$1,0)=0,0,RANK(VLOOKUP($A16,Times!$A$6:$X$25,U$1,0),Times!U$6:U$25,1)),lookup!$A$2:$B$21,2,0),0)</f>
        <v>0</v>
      </c>
      <c r="V16" s="78">
        <f>IFERROR(VLOOKUP(IF(VLOOKUP($A16,Times!$A$6:$X$25,V$1,0)=0,0,RANK(VLOOKUP($A16,Times!$A$6:$X$25,V$1,0),Times!V$6:V$25,1)),lookup!$A$2:$B$21,2,0),0)</f>
        <v>0</v>
      </c>
      <c r="W16" s="78">
        <f>IFERROR(VLOOKUP(IF(VLOOKUP($A16,Times!$A$6:$X$25,W$1,0)=0,0,RANK(VLOOKUP($A16,Times!$A$6:$X$25,W$1,0),Times!W$6:W$25,1)),lookup!$A$2:$B$21,2,0),0)</f>
        <v>0</v>
      </c>
      <c r="X16" s="79">
        <f>IFERROR(VLOOKUP(IF(VLOOKUP($A16,Times!$A$6:$X$25,X$1,0)=0,0,RANK(VLOOKUP($A16,Times!$A$6:$X$25,X$1,0),Times!X$6:X$25,1)),lookup!$A$2:$B$21,2,0),0)</f>
        <v>0</v>
      </c>
      <c r="Y16" s="5">
        <f t="shared" si="1"/>
        <v>99</v>
      </c>
      <c r="Z16" s="2">
        <f t="shared" si="2"/>
        <v>1</v>
      </c>
      <c r="AA16" s="3" t="str">
        <f t="shared" si="3"/>
        <v/>
      </c>
      <c r="AB16" s="1">
        <f t="shared" si="4"/>
        <v>11</v>
      </c>
    </row>
    <row r="17" spans="1:28" ht="15" x14ac:dyDescent="0.2">
      <c r="A17" t="str">
        <f t="shared" si="0"/>
        <v>EmilyMason</v>
      </c>
      <c r="B17" s="26" t="str">
        <f>Times!B17</f>
        <v>Emily</v>
      </c>
      <c r="C17" s="58" t="str">
        <f>Times!C17</f>
        <v>Mason</v>
      </c>
      <c r="D17" s="53">
        <f>IFERROR(VLOOKUP(IF(VLOOKUP($A17,Times!$A$6:$X$25,D$1,0)=0,0,RANK(VLOOKUP($A17,Times!$A$6:$X$25,D$1,0),Times!D$6:D$25,1)),lookup!$A$2:$B$21,2,0),0)</f>
        <v>0</v>
      </c>
      <c r="E17" s="51">
        <f>IFERROR(VLOOKUP(IF(VLOOKUP($A17,Times!$A$6:$X$25,E$1,0)=0,0,RANK(VLOOKUP($A17,Times!$A$6:$X$25,E$1,0),Times!E$6:E$25,1)),lookup!$A$2:$B$21,2,0),0)</f>
        <v>0</v>
      </c>
      <c r="F17" s="51">
        <f>IFERROR(VLOOKUP(IF(VLOOKUP($A17,Times!$A$6:$X$25,F$1,0)=0,0,RANK(VLOOKUP($A17,Times!$A$6:$X$25,F$1,0),Times!F$6:F$25,1)),lookup!$A$2:$B$21,2,0),0)</f>
        <v>0</v>
      </c>
      <c r="G17" s="51">
        <f>IFERROR(VLOOKUP(IF(VLOOKUP($A17,Times!$A$6:$X$25,G$1,0)=0,0,RANK(VLOOKUP($A17,Times!$A$6:$X$25,G$1,0),Times!G$6:G$25,1)),lookup!$A$2:$B$21,2,0),0)</f>
        <v>98</v>
      </c>
      <c r="H17" s="51">
        <f>IFERROR(VLOOKUP(IF(VLOOKUP($A17,Times!$A$6:$X$25,H$1,0)=0,0,RANK(VLOOKUP($A17,Times!$A$6:$X$25,H$1,0),Times!H$6:H$25,1)),lookup!$A$2:$B$21,2,0),0)</f>
        <v>0</v>
      </c>
      <c r="I17" s="51">
        <f>IFERROR(VLOOKUP(IF(VLOOKUP($A17,Times!$A$6:$X$25,I$1,0)=0,0,RANK(VLOOKUP($A17,Times!$A$6:$X$25,I$1,0),Times!I$6:I$25,1)),lookup!$A$2:$B$21,2,0),0)</f>
        <v>0</v>
      </c>
      <c r="J17" s="51">
        <f>IFERROR(VLOOKUP(IF(VLOOKUP($A17,Times!$A$6:$X$25,J$1,0)=0,0,RANK(VLOOKUP($A17,Times!$A$6:$X$25,J$1,0),Times!J$6:J$25,1)),lookup!$A$2:$B$21,2,0),0)</f>
        <v>0</v>
      </c>
      <c r="K17" s="55">
        <f>IFERROR(VLOOKUP(IF(VLOOKUP($A17,Times!$A$6:$X$25,K$1,0)=0,0,RANK(VLOOKUP($A17,Times!$A$6:$X$25,K$1,0),Times!K$6:K$25,1)),lookup!$A$2:$B$21,2,0),0)</f>
        <v>0</v>
      </c>
      <c r="L17" s="70">
        <f>IFERROR(VLOOKUP(IF(VLOOKUP($A17,Times!$A$6:$X$25,L$1,0)=0,0,RANK(VLOOKUP($A17,Times!$A$6:$X$25,L$1,0),Times!L$6:L$25,1)),lookup!$A$2:$B$21,2,0),0)</f>
        <v>0</v>
      </c>
      <c r="M17" s="71">
        <f>IFERROR(VLOOKUP(IF(VLOOKUP($A17,Times!$A$6:$X$25,M$1,0)=0,0,RANK(VLOOKUP($A17,Times!$A$6:$X$25,M$1,0),Times!M$6:M$25,1)),lookup!$A$2:$B$21,2,0),0)</f>
        <v>0</v>
      </c>
      <c r="N17" s="71">
        <f>IFERROR(VLOOKUP(IF(VLOOKUP($A17,Times!$A$6:$X$25,N$1,0)=0,0,RANK(VLOOKUP($A17,Times!$A$6:$X$25,N$1,0),Times!N$6:N$25,1)),lookup!$A$2:$B$21,2,0),0)</f>
        <v>0</v>
      </c>
      <c r="O17" s="71">
        <f>IFERROR(VLOOKUP(IF(VLOOKUP($A17,Times!$A$6:$X$25,O$1,0)=0,0,RANK(VLOOKUP($A17,Times!$A$6:$X$25,O$1,0),Times!O$6:O$25,1)),lookup!$A$2:$B$21,2,0),0)</f>
        <v>0</v>
      </c>
      <c r="P17" s="71">
        <f>IFERROR(VLOOKUP(IF(VLOOKUP($A17,Times!$A$6:$X$25,P$1,0)=0,0,RANK(VLOOKUP($A17,Times!$A$6:$X$25,P$1,0),Times!P$6:P$25,1)),lookup!$A$2:$B$21,2,0),0)</f>
        <v>0</v>
      </c>
      <c r="Q17" s="71">
        <f>IFERROR(VLOOKUP(IF(VLOOKUP($A17,Times!$A$6:$X$25,Q$1,0)=0,0,RANK(VLOOKUP($A17,Times!$A$6:$X$25,Q$1,0),Times!Q$6:Q$25,1)),lookup!$A$2:$B$21,2,0),0)</f>
        <v>0</v>
      </c>
      <c r="R17" s="72">
        <f>IFERROR(VLOOKUP(IF(VLOOKUP($A17,Times!$A$6:$X$25,R$1,0)=0,0,RANK(VLOOKUP($A17,Times!$A$6:$X$25,R$1,0),Times!R$6:R$25,1)),lookup!$A$2:$B$21,2,0),0)</f>
        <v>0</v>
      </c>
      <c r="S17" s="77">
        <f>IFERROR(VLOOKUP(IF(VLOOKUP($A17,Times!$A$6:$X$25,S$1,0)=0,0,RANK(VLOOKUP($A17,Times!$A$6:$X$25,S$1,0),Times!S$6:S$25,1)),lookup!$A$2:$B$21,2,0),0)</f>
        <v>0</v>
      </c>
      <c r="T17" s="78">
        <f>IFERROR(VLOOKUP(IF(VLOOKUP($A17,Times!$A$6:$X$25,T$1,0)=0,0,RANK(VLOOKUP($A17,Times!$A$6:$X$25,T$1,0),Times!T$6:T$25,1)),lookup!$A$2:$B$21,2,0),0)</f>
        <v>0</v>
      </c>
      <c r="U17" s="78">
        <f>IFERROR(VLOOKUP(IF(VLOOKUP($A17,Times!$A$6:$X$25,U$1,0)=0,0,RANK(VLOOKUP($A17,Times!$A$6:$X$25,U$1,0),Times!U$6:U$25,1)),lookup!$A$2:$B$21,2,0),0)</f>
        <v>0</v>
      </c>
      <c r="V17" s="78">
        <f>IFERROR(VLOOKUP(IF(VLOOKUP($A17,Times!$A$6:$X$25,V$1,0)=0,0,RANK(VLOOKUP($A17,Times!$A$6:$X$25,V$1,0),Times!V$6:V$25,1)),lookup!$A$2:$B$21,2,0),0)</f>
        <v>0</v>
      </c>
      <c r="W17" s="78">
        <f>IFERROR(VLOOKUP(IF(VLOOKUP($A17,Times!$A$6:$X$25,W$1,0)=0,0,RANK(VLOOKUP($A17,Times!$A$6:$X$25,W$1,0),Times!W$6:W$25,1)),lookup!$A$2:$B$21,2,0),0)</f>
        <v>0</v>
      </c>
      <c r="X17" s="79">
        <f>IFERROR(VLOOKUP(IF(VLOOKUP($A17,Times!$A$6:$X$25,X$1,0)=0,0,RANK(VLOOKUP($A17,Times!$A$6:$X$25,X$1,0),Times!X$6:X$25,1)),lookup!$A$2:$B$21,2,0),0)</f>
        <v>0</v>
      </c>
      <c r="Y17" s="5">
        <f t="shared" si="1"/>
        <v>98</v>
      </c>
      <c r="Z17" s="2">
        <f t="shared" si="2"/>
        <v>1</v>
      </c>
      <c r="AA17" s="3" t="str">
        <f t="shared" si="3"/>
        <v/>
      </c>
      <c r="AB17" s="1">
        <f t="shared" si="4"/>
        <v>12</v>
      </c>
    </row>
    <row r="18" spans="1:28" ht="15" x14ac:dyDescent="0.2">
      <c r="A18" t="str">
        <f t="shared" si="0"/>
        <v>AllisonHall</v>
      </c>
      <c r="B18" s="26" t="str">
        <f>Times!B18</f>
        <v>Allison</v>
      </c>
      <c r="C18" s="58" t="str">
        <f>Times!C18</f>
        <v>Hall</v>
      </c>
      <c r="D18" s="53">
        <f>IFERROR(VLOOKUP(IF(VLOOKUP($A18,Times!$A$6:$X$25,D$1,0)=0,0,RANK(VLOOKUP($A18,Times!$A$6:$X$25,D$1,0),Times!D$6:D$25,1)),lookup!$A$2:$B$21,2,0),0)</f>
        <v>0</v>
      </c>
      <c r="E18" s="51">
        <f>IFERROR(VLOOKUP(IF(VLOOKUP($A18,Times!$A$6:$X$25,E$1,0)=0,0,RANK(VLOOKUP($A18,Times!$A$6:$X$25,E$1,0),Times!E$6:E$25,1)),lookup!$A$2:$B$21,2,0),0)</f>
        <v>0</v>
      </c>
      <c r="F18" s="51">
        <f>IFERROR(VLOOKUP(IF(VLOOKUP($A18,Times!$A$6:$X$25,F$1,0)=0,0,RANK(VLOOKUP($A18,Times!$A$6:$X$25,F$1,0),Times!F$6:F$25,1)),lookup!$A$2:$B$21,2,0),0)</f>
        <v>0</v>
      </c>
      <c r="G18" s="51">
        <f>IFERROR(VLOOKUP(IF(VLOOKUP($A18,Times!$A$6:$X$25,G$1,0)=0,0,RANK(VLOOKUP($A18,Times!$A$6:$X$25,G$1,0),Times!G$6:G$25,1)),lookup!$A$2:$B$21,2,0),0)</f>
        <v>0</v>
      </c>
      <c r="H18" s="51">
        <f>IFERROR(VLOOKUP(IF(VLOOKUP($A18,Times!$A$6:$X$25,H$1,0)=0,0,RANK(VLOOKUP($A18,Times!$A$6:$X$25,H$1,0),Times!H$6:H$25,1)),lookup!$A$2:$B$21,2,0),0)</f>
        <v>0</v>
      </c>
      <c r="I18" s="51">
        <f>IFERROR(VLOOKUP(IF(VLOOKUP($A18,Times!$A$6:$X$25,I$1,0)=0,0,RANK(VLOOKUP($A18,Times!$A$6:$X$25,I$1,0),Times!I$6:I$25,1)),lookup!$A$2:$B$21,2,0),0)</f>
        <v>0</v>
      </c>
      <c r="J18" s="51">
        <f>IFERROR(VLOOKUP(IF(VLOOKUP($A18,Times!$A$6:$X$25,J$1,0)=0,0,RANK(VLOOKUP($A18,Times!$A$6:$X$25,J$1,0),Times!J$6:J$25,1)),lookup!$A$2:$B$21,2,0),0)</f>
        <v>0</v>
      </c>
      <c r="K18" s="55">
        <f>IFERROR(VLOOKUP(IF(VLOOKUP($A18,Times!$A$6:$X$25,K$1,0)=0,0,RANK(VLOOKUP($A18,Times!$A$6:$X$25,K$1,0),Times!K$6:K$25,1)),lookup!$A$2:$B$21,2,0),0)</f>
        <v>0</v>
      </c>
      <c r="L18" s="70">
        <f>IFERROR(VLOOKUP(IF(VLOOKUP($A18,Times!$A$6:$X$25,L$1,0)=0,0,RANK(VLOOKUP($A18,Times!$A$6:$X$25,L$1,0),Times!L$6:L$25,1)),lookup!$A$2:$B$21,2,0),0)</f>
        <v>0</v>
      </c>
      <c r="M18" s="71">
        <f>IFERROR(VLOOKUP(IF(VLOOKUP($A18,Times!$A$6:$X$25,M$1,0)=0,0,RANK(VLOOKUP($A18,Times!$A$6:$X$25,M$1,0),Times!M$6:M$25,1)),lookup!$A$2:$B$21,2,0),0)</f>
        <v>0</v>
      </c>
      <c r="N18" s="71">
        <f>IFERROR(VLOOKUP(IF(VLOOKUP($A18,Times!$A$6:$X$25,N$1,0)=0,0,RANK(VLOOKUP($A18,Times!$A$6:$X$25,N$1,0),Times!N$6:N$25,1)),lookup!$A$2:$B$21,2,0),0)</f>
        <v>0</v>
      </c>
      <c r="O18" s="71">
        <f>IFERROR(VLOOKUP(IF(VLOOKUP($A18,Times!$A$6:$X$25,O$1,0)=0,0,RANK(VLOOKUP($A18,Times!$A$6:$X$25,O$1,0),Times!O$6:O$25,1)),lookup!$A$2:$B$21,2,0),0)</f>
        <v>0</v>
      </c>
      <c r="P18" s="71">
        <f>IFERROR(VLOOKUP(IF(VLOOKUP($A18,Times!$A$6:$X$25,P$1,0)=0,0,RANK(VLOOKUP($A18,Times!$A$6:$X$25,P$1,0),Times!P$6:P$25,1)),lookup!$A$2:$B$21,2,0),0)</f>
        <v>0</v>
      </c>
      <c r="Q18" s="71">
        <f>IFERROR(VLOOKUP(IF(VLOOKUP($A18,Times!$A$6:$X$25,Q$1,0)=0,0,RANK(VLOOKUP($A18,Times!$A$6:$X$25,Q$1,0),Times!Q$6:Q$25,1)),lookup!$A$2:$B$21,2,0),0)</f>
        <v>0</v>
      </c>
      <c r="R18" s="72">
        <f>IFERROR(VLOOKUP(IF(VLOOKUP($A18,Times!$A$6:$X$25,R$1,0)=0,0,RANK(VLOOKUP($A18,Times!$A$6:$X$25,R$1,0),Times!R$6:R$25,1)),lookup!$A$2:$B$21,2,0),0)</f>
        <v>0</v>
      </c>
      <c r="S18" s="77">
        <f>IFERROR(VLOOKUP(IF(VLOOKUP($A18,Times!$A$6:$X$25,S$1,0)=0,0,RANK(VLOOKUP($A18,Times!$A$6:$X$25,S$1,0),Times!S$6:S$25,1)),lookup!$A$2:$B$21,2,0),0)</f>
        <v>0</v>
      </c>
      <c r="T18" s="78">
        <f>IFERROR(VLOOKUP(IF(VLOOKUP($A18,Times!$A$6:$X$25,T$1,0)=0,0,RANK(VLOOKUP($A18,Times!$A$6:$X$25,T$1,0),Times!T$6:T$25,1)),lookup!$A$2:$B$21,2,0),0)</f>
        <v>0</v>
      </c>
      <c r="U18" s="78">
        <f>IFERROR(VLOOKUP(IF(VLOOKUP($A18,Times!$A$6:$X$25,U$1,0)=0,0,RANK(VLOOKUP($A18,Times!$A$6:$X$25,U$1,0),Times!U$6:U$25,1)),lookup!$A$2:$B$21,2,0),0)</f>
        <v>0</v>
      </c>
      <c r="V18" s="78">
        <f>IFERROR(VLOOKUP(IF(VLOOKUP($A18,Times!$A$6:$X$25,V$1,0)=0,0,RANK(VLOOKUP($A18,Times!$A$6:$X$25,V$1,0),Times!V$6:V$25,1)),lookup!$A$2:$B$21,2,0),0)</f>
        <v>0</v>
      </c>
      <c r="W18" s="78">
        <f>IFERROR(VLOOKUP(IF(VLOOKUP($A18,Times!$A$6:$X$25,W$1,0)=0,0,RANK(VLOOKUP($A18,Times!$A$6:$X$25,W$1,0),Times!W$6:W$25,1)),lookup!$A$2:$B$21,2,0),0)</f>
        <v>0</v>
      </c>
      <c r="X18" s="79">
        <f>IFERROR(VLOOKUP(IF(VLOOKUP($A18,Times!$A$6:$X$25,X$1,0)=0,0,RANK(VLOOKUP($A18,Times!$A$6:$X$25,X$1,0),Times!X$6:X$25,1)),lookup!$A$2:$B$21,2,0),0)</f>
        <v>0</v>
      </c>
      <c r="Y18" s="5">
        <f t="shared" si="1"/>
        <v>0</v>
      </c>
      <c r="Z18" s="2">
        <f t="shared" si="2"/>
        <v>0</v>
      </c>
      <c r="AA18" s="3" t="str">
        <f t="shared" si="3"/>
        <v/>
      </c>
      <c r="AB18" s="1">
        <f t="shared" si="4"/>
        <v>13</v>
      </c>
    </row>
    <row r="19" spans="1:28" ht="15" x14ac:dyDescent="0.2">
      <c r="A19" t="str">
        <f t="shared" si="0"/>
        <v>SaraCampbell</v>
      </c>
      <c r="B19" s="26" t="str">
        <f>Times!B20</f>
        <v>Sara</v>
      </c>
      <c r="C19" s="58" t="str">
        <f>Times!C20</f>
        <v>Campbell</v>
      </c>
      <c r="D19" s="53">
        <f>IFERROR(VLOOKUP(IF(VLOOKUP($A19,Times!$A$6:$X$25,D$1,0)=0,0,RANK(VLOOKUP($A19,Times!$A$6:$X$25,D$1,0),Times!D$6:D$25,1)),lookup!$A$2:$B$21,2,0),0)</f>
        <v>0</v>
      </c>
      <c r="E19" s="51">
        <f>IFERROR(VLOOKUP(IF(VLOOKUP($A19,Times!$A$6:$X$25,E$1,0)=0,0,RANK(VLOOKUP($A19,Times!$A$6:$X$25,E$1,0),Times!E$6:E$25,1)),lookup!$A$2:$B$21,2,0),0)</f>
        <v>0</v>
      </c>
      <c r="F19" s="51">
        <f>IFERROR(VLOOKUP(IF(VLOOKUP($A19,Times!$A$6:$X$25,F$1,0)=0,0,RANK(VLOOKUP($A19,Times!$A$6:$X$25,F$1,0),Times!F$6:F$25,1)),lookup!$A$2:$B$21,2,0),0)</f>
        <v>0</v>
      </c>
      <c r="G19" s="51">
        <f>IFERROR(VLOOKUP(IF(VLOOKUP($A19,Times!$A$6:$X$25,G$1,0)=0,0,RANK(VLOOKUP($A19,Times!$A$6:$X$25,G$1,0),Times!G$6:G$25,1)),lookup!$A$2:$B$21,2,0),0)</f>
        <v>0</v>
      </c>
      <c r="H19" s="51">
        <f>IFERROR(VLOOKUP(IF(VLOOKUP($A19,Times!$A$6:$X$25,H$1,0)=0,0,RANK(VLOOKUP($A19,Times!$A$6:$X$25,H$1,0),Times!H$6:H$25,1)),lookup!$A$2:$B$21,2,0),0)</f>
        <v>0</v>
      </c>
      <c r="I19" s="51">
        <f>IFERROR(VLOOKUP(IF(VLOOKUP($A19,Times!$A$6:$X$25,I$1,0)=0,0,RANK(VLOOKUP($A19,Times!$A$6:$X$25,I$1,0),Times!I$6:I$25,1)),lookup!$A$2:$B$21,2,0),0)</f>
        <v>0</v>
      </c>
      <c r="J19" s="51">
        <f>IFERROR(VLOOKUP(IF(VLOOKUP($A19,Times!$A$6:$X$25,J$1,0)=0,0,RANK(VLOOKUP($A19,Times!$A$6:$X$25,J$1,0),Times!J$6:J$25,1)),lookup!$A$2:$B$21,2,0),0)</f>
        <v>0</v>
      </c>
      <c r="K19" s="55">
        <f>IFERROR(VLOOKUP(IF(VLOOKUP($A19,Times!$A$6:$X$25,K$1,0)=0,0,RANK(VLOOKUP($A19,Times!$A$6:$X$25,K$1,0),Times!K$6:K$25,1)),lookup!$A$2:$B$21,2,0),0)</f>
        <v>0</v>
      </c>
      <c r="L19" s="70">
        <f>IFERROR(VLOOKUP(IF(VLOOKUP($A19,Times!$A$6:$X$25,L$1,0)=0,0,RANK(VLOOKUP($A19,Times!$A$6:$X$25,L$1,0),Times!L$6:L$25,1)),lookup!$A$2:$B$21,2,0),0)</f>
        <v>0</v>
      </c>
      <c r="M19" s="71">
        <f>IFERROR(VLOOKUP(IF(VLOOKUP($A19,Times!$A$6:$X$25,M$1,0)=0,0,RANK(VLOOKUP($A19,Times!$A$6:$X$25,M$1,0),Times!M$6:M$25,1)),lookup!$A$2:$B$21,2,0),0)</f>
        <v>0</v>
      </c>
      <c r="N19" s="71">
        <f>IFERROR(VLOOKUP(IF(VLOOKUP($A19,Times!$A$6:$X$25,N$1,0)=0,0,RANK(VLOOKUP($A19,Times!$A$6:$X$25,N$1,0),Times!N$6:N$25,1)),lookup!$A$2:$B$21,2,0),0)</f>
        <v>0</v>
      </c>
      <c r="O19" s="71">
        <f>IFERROR(VLOOKUP(IF(VLOOKUP($A19,Times!$A$6:$X$25,O$1,0)=0,0,RANK(VLOOKUP($A19,Times!$A$6:$X$25,O$1,0),Times!O$6:O$25,1)),lookup!$A$2:$B$21,2,0),0)</f>
        <v>0</v>
      </c>
      <c r="P19" s="71">
        <f>IFERROR(VLOOKUP(IF(VLOOKUP($A19,Times!$A$6:$X$25,P$1,0)=0,0,RANK(VLOOKUP($A19,Times!$A$6:$X$25,P$1,0),Times!P$6:P$25,1)),lookup!$A$2:$B$21,2,0),0)</f>
        <v>0</v>
      </c>
      <c r="Q19" s="71">
        <f>IFERROR(VLOOKUP(IF(VLOOKUP($A19,Times!$A$6:$X$25,Q$1,0)=0,0,RANK(VLOOKUP($A19,Times!$A$6:$X$25,Q$1,0),Times!Q$6:Q$25,1)),lookup!$A$2:$B$21,2,0),0)</f>
        <v>0</v>
      </c>
      <c r="R19" s="72">
        <f>IFERROR(VLOOKUP(IF(VLOOKUP($A19,Times!$A$6:$X$25,R$1,0)=0,0,RANK(VLOOKUP($A19,Times!$A$6:$X$25,R$1,0),Times!R$6:R$25,1)),lookup!$A$2:$B$21,2,0),0)</f>
        <v>0</v>
      </c>
      <c r="S19" s="77">
        <f>IFERROR(VLOOKUP(IF(VLOOKUP($A19,Times!$A$6:$X$25,S$1,0)=0,0,RANK(VLOOKUP($A19,Times!$A$6:$X$25,S$1,0),Times!S$6:S$25,1)),lookup!$A$2:$B$21,2,0),0)</f>
        <v>0</v>
      </c>
      <c r="T19" s="78">
        <f>IFERROR(VLOOKUP(IF(VLOOKUP($A19,Times!$A$6:$X$25,T$1,0)=0,0,RANK(VLOOKUP($A19,Times!$A$6:$X$25,T$1,0),Times!T$6:T$25,1)),lookup!$A$2:$B$21,2,0),0)</f>
        <v>0</v>
      </c>
      <c r="U19" s="78">
        <f>IFERROR(VLOOKUP(IF(VLOOKUP($A19,Times!$A$6:$X$25,U$1,0)=0,0,RANK(VLOOKUP($A19,Times!$A$6:$X$25,U$1,0),Times!U$6:U$25,1)),lookup!$A$2:$B$21,2,0),0)</f>
        <v>0</v>
      </c>
      <c r="V19" s="78">
        <f>IFERROR(VLOOKUP(IF(VLOOKUP($A19,Times!$A$6:$X$25,V$1,0)=0,0,RANK(VLOOKUP($A19,Times!$A$6:$X$25,V$1,0),Times!V$6:V$25,1)),lookup!$A$2:$B$21,2,0),0)</f>
        <v>0</v>
      </c>
      <c r="W19" s="78">
        <f>IFERROR(VLOOKUP(IF(VLOOKUP($A19,Times!$A$6:$X$25,W$1,0)=0,0,RANK(VLOOKUP($A19,Times!$A$6:$X$25,W$1,0),Times!W$6:W$25,1)),lookup!$A$2:$B$21,2,0),0)</f>
        <v>0</v>
      </c>
      <c r="X19" s="79">
        <f>IFERROR(VLOOKUP(IF(VLOOKUP($A19,Times!$A$6:$X$25,X$1,0)=0,0,RANK(VLOOKUP($A19,Times!$A$6:$X$25,X$1,0),Times!X$6:X$25,1)),lookup!$A$2:$B$21,2,0),0)</f>
        <v>0</v>
      </c>
      <c r="Y19" s="5">
        <f t="shared" si="1"/>
        <v>0</v>
      </c>
      <c r="Z19" s="2">
        <f t="shared" si="2"/>
        <v>0</v>
      </c>
      <c r="AA19" s="3" t="str">
        <f t="shared" si="3"/>
        <v/>
      </c>
      <c r="AB19" s="1">
        <f t="shared" si="4"/>
        <v>13</v>
      </c>
    </row>
    <row r="20" spans="1:28" ht="15" x14ac:dyDescent="0.2">
      <c r="A20" t="str">
        <f t="shared" si="0"/>
        <v>HelenArmstrong</v>
      </c>
      <c r="B20" s="26" t="str">
        <f>Times!B19</f>
        <v>Helen</v>
      </c>
      <c r="C20" s="58" t="str">
        <f>Times!C19</f>
        <v>Armstrong</v>
      </c>
      <c r="D20" s="53">
        <f>IFERROR(VLOOKUP(IF(VLOOKUP($A20,Times!$A$6:$X$25,D$1,0)=0,0,RANK(VLOOKUP($A20,Times!$A$6:$X$25,D$1,0),Times!D$6:D$25,1)),lookup!$A$2:$B$21,2,0),0)</f>
        <v>0</v>
      </c>
      <c r="E20" s="51">
        <f>IFERROR(VLOOKUP(IF(VLOOKUP($A20,Times!$A$6:$X$25,E$1,0)=0,0,RANK(VLOOKUP($A20,Times!$A$6:$X$25,E$1,0),Times!E$6:E$25,1)),lookup!$A$2:$B$21,2,0),0)</f>
        <v>0</v>
      </c>
      <c r="F20" s="51">
        <f>IFERROR(VLOOKUP(IF(VLOOKUP($A20,Times!$A$6:$X$25,F$1,0)=0,0,RANK(VLOOKUP($A20,Times!$A$6:$X$25,F$1,0),Times!F$6:F$25,1)),lookup!$A$2:$B$21,2,0),0)</f>
        <v>0</v>
      </c>
      <c r="G20" s="51">
        <f>IFERROR(VLOOKUP(IF(VLOOKUP($A20,Times!$A$6:$X$25,G$1,0)=0,0,RANK(VLOOKUP($A20,Times!$A$6:$X$25,G$1,0),Times!G$6:G$25,1)),lookup!$A$2:$B$21,2,0),0)</f>
        <v>0</v>
      </c>
      <c r="H20" s="51">
        <f>IFERROR(VLOOKUP(IF(VLOOKUP($A20,Times!$A$6:$X$25,H$1,0)=0,0,RANK(VLOOKUP($A20,Times!$A$6:$X$25,H$1,0),Times!H$6:H$25,1)),lookup!$A$2:$B$21,2,0),0)</f>
        <v>0</v>
      </c>
      <c r="I20" s="51">
        <f>IFERROR(VLOOKUP(IF(VLOOKUP($A20,Times!$A$6:$X$25,I$1,0)=0,0,RANK(VLOOKUP($A20,Times!$A$6:$X$25,I$1,0),Times!I$6:I$25,1)),lookup!$A$2:$B$21,2,0),0)</f>
        <v>0</v>
      </c>
      <c r="J20" s="51">
        <f>IFERROR(VLOOKUP(IF(VLOOKUP($A20,Times!$A$6:$X$25,J$1,0)=0,0,RANK(VLOOKUP($A20,Times!$A$6:$X$25,J$1,0),Times!J$6:J$25,1)),lookup!$A$2:$B$21,2,0),0)</f>
        <v>0</v>
      </c>
      <c r="K20" s="55">
        <f>IFERROR(VLOOKUP(IF(VLOOKUP($A20,Times!$A$6:$X$25,K$1,0)=0,0,RANK(VLOOKUP($A20,Times!$A$6:$X$25,K$1,0),Times!K$6:K$25,1)),lookup!$A$2:$B$21,2,0),0)</f>
        <v>0</v>
      </c>
      <c r="L20" s="70">
        <f>IFERROR(VLOOKUP(IF(VLOOKUP($A20,Times!$A$6:$X$25,L$1,0)=0,0,RANK(VLOOKUP($A20,Times!$A$6:$X$25,L$1,0),Times!L$6:L$25,1)),lookup!$A$2:$B$21,2,0),0)</f>
        <v>0</v>
      </c>
      <c r="M20" s="71">
        <f>IFERROR(VLOOKUP(IF(VLOOKUP($A20,Times!$A$6:$X$25,M$1,0)=0,0,RANK(VLOOKUP($A20,Times!$A$6:$X$25,M$1,0),Times!M$6:M$25,1)),lookup!$A$2:$B$21,2,0),0)</f>
        <v>0</v>
      </c>
      <c r="N20" s="71">
        <f>IFERROR(VLOOKUP(IF(VLOOKUP($A20,Times!$A$6:$X$25,N$1,0)=0,0,RANK(VLOOKUP($A20,Times!$A$6:$X$25,N$1,0),Times!N$6:N$25,1)),lookup!$A$2:$B$21,2,0),0)</f>
        <v>0</v>
      </c>
      <c r="O20" s="71">
        <f>IFERROR(VLOOKUP(IF(VLOOKUP($A20,Times!$A$6:$X$25,O$1,0)=0,0,RANK(VLOOKUP($A20,Times!$A$6:$X$25,O$1,0),Times!O$6:O$25,1)),lookup!$A$2:$B$21,2,0),0)</f>
        <v>0</v>
      </c>
      <c r="P20" s="71">
        <f>IFERROR(VLOOKUP(IF(VLOOKUP($A20,Times!$A$6:$X$25,P$1,0)=0,0,RANK(VLOOKUP($A20,Times!$A$6:$X$25,P$1,0),Times!P$6:P$25,1)),lookup!$A$2:$B$21,2,0),0)</f>
        <v>0</v>
      </c>
      <c r="Q20" s="71">
        <f>IFERROR(VLOOKUP(IF(VLOOKUP($A20,Times!$A$6:$X$25,Q$1,0)=0,0,RANK(VLOOKUP($A20,Times!$A$6:$X$25,Q$1,0),Times!Q$6:Q$25,1)),lookup!$A$2:$B$21,2,0),0)</f>
        <v>0</v>
      </c>
      <c r="R20" s="72">
        <f>IFERROR(VLOOKUP(IF(VLOOKUP($A20,Times!$A$6:$X$25,R$1,0)=0,0,RANK(VLOOKUP($A20,Times!$A$6:$X$25,R$1,0),Times!R$6:R$25,1)),lookup!$A$2:$B$21,2,0),0)</f>
        <v>0</v>
      </c>
      <c r="S20" s="77">
        <f>IFERROR(VLOOKUP(IF(VLOOKUP($A20,Times!$A$6:$X$25,S$1,0)=0,0,RANK(VLOOKUP($A20,Times!$A$6:$X$25,S$1,0),Times!S$6:S$25,1)),lookup!$A$2:$B$21,2,0),0)</f>
        <v>0</v>
      </c>
      <c r="T20" s="78">
        <f>IFERROR(VLOOKUP(IF(VLOOKUP($A20,Times!$A$6:$X$25,T$1,0)=0,0,RANK(VLOOKUP($A20,Times!$A$6:$X$25,T$1,0),Times!T$6:T$25,1)),lookup!$A$2:$B$21,2,0),0)</f>
        <v>0</v>
      </c>
      <c r="U20" s="78">
        <f>IFERROR(VLOOKUP(IF(VLOOKUP($A20,Times!$A$6:$X$25,U$1,0)=0,0,RANK(VLOOKUP($A20,Times!$A$6:$X$25,U$1,0),Times!U$6:U$25,1)),lookup!$A$2:$B$21,2,0),0)</f>
        <v>0</v>
      </c>
      <c r="V20" s="78">
        <f>IFERROR(VLOOKUP(IF(VLOOKUP($A20,Times!$A$6:$X$25,V$1,0)=0,0,RANK(VLOOKUP($A20,Times!$A$6:$X$25,V$1,0),Times!V$6:V$25,1)),lookup!$A$2:$B$21,2,0),0)</f>
        <v>0</v>
      </c>
      <c r="W20" s="78">
        <f>IFERROR(VLOOKUP(IF(VLOOKUP($A20,Times!$A$6:$X$25,W$1,0)=0,0,RANK(VLOOKUP($A20,Times!$A$6:$X$25,W$1,0),Times!W$6:W$25,1)),lookup!$A$2:$B$21,2,0),0)</f>
        <v>0</v>
      </c>
      <c r="X20" s="79">
        <f>IFERROR(VLOOKUP(IF(VLOOKUP($A20,Times!$A$6:$X$25,X$1,0)=0,0,RANK(VLOOKUP($A20,Times!$A$6:$X$25,X$1,0),Times!X$6:X$25,1)),lookup!$A$2:$B$21,2,0),0)</f>
        <v>0</v>
      </c>
      <c r="Y20" s="5">
        <f t="shared" si="1"/>
        <v>0</v>
      </c>
      <c r="Z20" s="2">
        <f t="shared" si="2"/>
        <v>0</v>
      </c>
      <c r="AA20" s="3" t="str">
        <f t="shared" si="3"/>
        <v/>
      </c>
      <c r="AB20" s="1">
        <f t="shared" si="4"/>
        <v>13</v>
      </c>
    </row>
    <row r="21" spans="1:28" ht="15" x14ac:dyDescent="0.2">
      <c r="A21" t="str">
        <f t="shared" si="0"/>
        <v>SusanMcAvoy</v>
      </c>
      <c r="B21" s="26" t="str">
        <f>Times!B21</f>
        <v>Susan</v>
      </c>
      <c r="C21" s="58" t="str">
        <f>Times!C21</f>
        <v>McAvoy</v>
      </c>
      <c r="D21" s="53">
        <f>IFERROR(VLOOKUP(IF(VLOOKUP($A21,Times!$A$6:$X$25,D$1,0)=0,0,RANK(VLOOKUP($A21,Times!$A$6:$X$25,D$1,0),Times!D$6:D$25,1)),lookup!$A$2:$B$21,2,0),0)</f>
        <v>0</v>
      </c>
      <c r="E21" s="51">
        <f>IFERROR(VLOOKUP(IF(VLOOKUP($A21,Times!$A$6:$X$25,E$1,0)=0,0,RANK(VLOOKUP($A21,Times!$A$6:$X$25,E$1,0),Times!E$6:E$25,1)),lookup!$A$2:$B$21,2,0),0)</f>
        <v>0</v>
      </c>
      <c r="F21" s="51">
        <f>IFERROR(VLOOKUP(IF(VLOOKUP($A21,Times!$A$6:$X$25,F$1,0)=0,0,RANK(VLOOKUP($A21,Times!$A$6:$X$25,F$1,0),Times!F$6:F$25,1)),lookup!$A$2:$B$21,2,0),0)</f>
        <v>0</v>
      </c>
      <c r="G21" s="51">
        <f>IFERROR(VLOOKUP(IF(VLOOKUP($A21,Times!$A$6:$X$25,G$1,0)=0,0,RANK(VLOOKUP($A21,Times!$A$6:$X$25,G$1,0),Times!G$6:G$25,1)),lookup!$A$2:$B$21,2,0),0)</f>
        <v>0</v>
      </c>
      <c r="H21" s="51">
        <f>IFERROR(VLOOKUP(IF(VLOOKUP($A21,Times!$A$6:$X$25,H$1,0)=0,0,RANK(VLOOKUP($A21,Times!$A$6:$X$25,H$1,0),Times!H$6:H$25,1)),lookup!$A$2:$B$21,2,0),0)</f>
        <v>0</v>
      </c>
      <c r="I21" s="51">
        <f>IFERROR(VLOOKUP(IF(VLOOKUP($A21,Times!$A$6:$X$25,I$1,0)=0,0,RANK(VLOOKUP($A21,Times!$A$6:$X$25,I$1,0),Times!I$6:I$25,1)),lookup!$A$2:$B$21,2,0),0)</f>
        <v>0</v>
      </c>
      <c r="J21" s="51">
        <f>IFERROR(VLOOKUP(IF(VLOOKUP($A21,Times!$A$6:$X$25,J$1,0)=0,0,RANK(VLOOKUP($A21,Times!$A$6:$X$25,J$1,0),Times!J$6:J$25,1)),lookup!$A$2:$B$21,2,0),0)</f>
        <v>0</v>
      </c>
      <c r="K21" s="55">
        <f>IFERROR(VLOOKUP(IF(VLOOKUP($A21,Times!$A$6:$X$25,K$1,0)=0,0,RANK(VLOOKUP($A21,Times!$A$6:$X$25,K$1,0),Times!K$6:K$25,1)),lookup!$A$2:$B$21,2,0),0)</f>
        <v>0</v>
      </c>
      <c r="L21" s="70">
        <f>IFERROR(VLOOKUP(IF(VLOOKUP($A21,Times!$A$6:$X$25,L$1,0)=0,0,RANK(VLOOKUP($A21,Times!$A$6:$X$25,L$1,0),Times!L$6:L$25,1)),lookup!$A$2:$B$21,2,0),0)</f>
        <v>0</v>
      </c>
      <c r="M21" s="71">
        <f>IFERROR(VLOOKUP(IF(VLOOKUP($A21,Times!$A$6:$X$25,M$1,0)=0,0,RANK(VLOOKUP($A21,Times!$A$6:$X$25,M$1,0),Times!M$6:M$25,1)),lookup!$A$2:$B$21,2,0),0)</f>
        <v>0</v>
      </c>
      <c r="N21" s="71">
        <f>IFERROR(VLOOKUP(IF(VLOOKUP($A21,Times!$A$6:$X$25,N$1,0)=0,0,RANK(VLOOKUP($A21,Times!$A$6:$X$25,N$1,0),Times!N$6:N$25,1)),lookup!$A$2:$B$21,2,0),0)</f>
        <v>0</v>
      </c>
      <c r="O21" s="71">
        <f>IFERROR(VLOOKUP(IF(VLOOKUP($A21,Times!$A$6:$X$25,O$1,0)=0,0,RANK(VLOOKUP($A21,Times!$A$6:$X$25,O$1,0),Times!O$6:O$25,1)),lookup!$A$2:$B$21,2,0),0)</f>
        <v>0</v>
      </c>
      <c r="P21" s="71">
        <f>IFERROR(VLOOKUP(IF(VLOOKUP($A21,Times!$A$6:$X$25,P$1,0)=0,0,RANK(VLOOKUP($A21,Times!$A$6:$X$25,P$1,0),Times!P$6:P$25,1)),lookup!$A$2:$B$21,2,0),0)</f>
        <v>0</v>
      </c>
      <c r="Q21" s="71">
        <f>IFERROR(VLOOKUP(IF(VLOOKUP($A21,Times!$A$6:$X$25,Q$1,0)=0,0,RANK(VLOOKUP($A21,Times!$A$6:$X$25,Q$1,0),Times!Q$6:Q$25,1)),lookup!$A$2:$B$21,2,0),0)</f>
        <v>0</v>
      </c>
      <c r="R21" s="72">
        <f>IFERROR(VLOOKUP(IF(VLOOKUP($A21,Times!$A$6:$X$25,R$1,0)=0,0,RANK(VLOOKUP($A21,Times!$A$6:$X$25,R$1,0),Times!R$6:R$25,1)),lookup!$A$2:$B$21,2,0),0)</f>
        <v>0</v>
      </c>
      <c r="S21" s="77">
        <f>IFERROR(VLOOKUP(IF(VLOOKUP($A21,Times!$A$6:$X$25,S$1,0)=0,0,RANK(VLOOKUP($A21,Times!$A$6:$X$25,S$1,0),Times!S$6:S$25,1)),lookup!$A$2:$B$21,2,0),0)</f>
        <v>0</v>
      </c>
      <c r="T21" s="78">
        <f>IFERROR(VLOOKUP(IF(VLOOKUP($A21,Times!$A$6:$X$25,T$1,0)=0,0,RANK(VLOOKUP($A21,Times!$A$6:$X$25,T$1,0),Times!T$6:T$25,1)),lookup!$A$2:$B$21,2,0),0)</f>
        <v>0</v>
      </c>
      <c r="U21" s="78">
        <f>IFERROR(VLOOKUP(IF(VLOOKUP($A21,Times!$A$6:$X$25,U$1,0)=0,0,RANK(VLOOKUP($A21,Times!$A$6:$X$25,U$1,0),Times!U$6:U$25,1)),lookup!$A$2:$B$21,2,0),0)</f>
        <v>0</v>
      </c>
      <c r="V21" s="78">
        <f>IFERROR(VLOOKUP(IF(VLOOKUP($A21,Times!$A$6:$X$25,V$1,0)=0,0,RANK(VLOOKUP($A21,Times!$A$6:$X$25,V$1,0),Times!V$6:V$25,1)),lookup!$A$2:$B$21,2,0),0)</f>
        <v>0</v>
      </c>
      <c r="W21" s="78">
        <f>IFERROR(VLOOKUP(IF(VLOOKUP($A21,Times!$A$6:$X$25,W$1,0)=0,0,RANK(VLOOKUP($A21,Times!$A$6:$X$25,W$1,0),Times!W$6:W$25,1)),lookup!$A$2:$B$21,2,0),0)</f>
        <v>0</v>
      </c>
      <c r="X21" s="79">
        <f>IFERROR(VLOOKUP(IF(VLOOKUP($A21,Times!$A$6:$X$25,X$1,0)=0,0,RANK(VLOOKUP($A21,Times!$A$6:$X$25,X$1,0),Times!X$6:X$25,1)),lookup!$A$2:$B$21,2,0),0)</f>
        <v>0</v>
      </c>
      <c r="Y21" s="5">
        <f t="shared" si="1"/>
        <v>0</v>
      </c>
      <c r="Z21" s="2">
        <f t="shared" si="2"/>
        <v>0</v>
      </c>
      <c r="AA21" s="3" t="str">
        <f t="shared" si="3"/>
        <v/>
      </c>
      <c r="AB21" s="1">
        <f t="shared" si="4"/>
        <v>13</v>
      </c>
    </row>
    <row r="22" spans="1:28" ht="15" x14ac:dyDescent="0.2">
      <c r="A22" t="str">
        <f t="shared" si="0"/>
        <v>ShielaMcVeigh</v>
      </c>
      <c r="B22" s="26" t="str">
        <f>Times!B22</f>
        <v>Shiela</v>
      </c>
      <c r="C22" s="58" t="str">
        <f>Times!C22</f>
        <v>McVeigh</v>
      </c>
      <c r="D22" s="53">
        <f>IFERROR(VLOOKUP(IF(VLOOKUP($A22,Times!$A$6:$X$25,D$1,0)=0,0,RANK(VLOOKUP($A22,Times!$A$6:$X$25,D$1,0),Times!D$6:D$25,1)),lookup!$A$2:$B$21,2,0),0)</f>
        <v>0</v>
      </c>
      <c r="E22" s="51">
        <f>IFERROR(VLOOKUP(IF(VLOOKUP($A22,Times!$A$6:$X$25,E$1,0)=0,0,RANK(VLOOKUP($A22,Times!$A$6:$X$25,E$1,0),Times!E$6:E$25,1)),lookup!$A$2:$B$21,2,0),0)</f>
        <v>0</v>
      </c>
      <c r="F22" s="51">
        <f>IFERROR(VLOOKUP(IF(VLOOKUP($A22,Times!$A$6:$X$25,F$1,0)=0,0,RANK(VLOOKUP($A22,Times!$A$6:$X$25,F$1,0),Times!F$6:F$25,1)),lookup!$A$2:$B$21,2,0),0)</f>
        <v>0</v>
      </c>
      <c r="G22" s="51">
        <f>IFERROR(VLOOKUP(IF(VLOOKUP($A22,Times!$A$6:$X$25,G$1,0)=0,0,RANK(VLOOKUP($A22,Times!$A$6:$X$25,G$1,0),Times!G$6:G$25,1)),lookup!$A$2:$B$21,2,0),0)</f>
        <v>0</v>
      </c>
      <c r="H22" s="51">
        <f>IFERROR(VLOOKUP(IF(VLOOKUP($A22,Times!$A$6:$X$25,H$1,0)=0,0,RANK(VLOOKUP($A22,Times!$A$6:$X$25,H$1,0),Times!H$6:H$25,1)),lookup!$A$2:$B$21,2,0),0)</f>
        <v>0</v>
      </c>
      <c r="I22" s="51">
        <f>IFERROR(VLOOKUP(IF(VLOOKUP($A22,Times!$A$6:$X$25,I$1,0)=0,0,RANK(VLOOKUP($A22,Times!$A$6:$X$25,I$1,0),Times!I$6:I$25,1)),lookup!$A$2:$B$21,2,0),0)</f>
        <v>0</v>
      </c>
      <c r="J22" s="51">
        <f>IFERROR(VLOOKUP(IF(VLOOKUP($A22,Times!$A$6:$X$25,J$1,0)=0,0,RANK(VLOOKUP($A22,Times!$A$6:$X$25,J$1,0),Times!J$6:J$25,1)),lookup!$A$2:$B$21,2,0),0)</f>
        <v>0</v>
      </c>
      <c r="K22" s="55">
        <f>IFERROR(VLOOKUP(IF(VLOOKUP($A22,Times!$A$6:$X$25,K$1,0)=0,0,RANK(VLOOKUP($A22,Times!$A$6:$X$25,K$1,0),Times!K$6:K$25,1)),lookup!$A$2:$B$21,2,0),0)</f>
        <v>0</v>
      </c>
      <c r="L22" s="70">
        <f>IFERROR(VLOOKUP(IF(VLOOKUP($A22,Times!$A$6:$X$25,L$1,0)=0,0,RANK(VLOOKUP($A22,Times!$A$6:$X$25,L$1,0),Times!L$6:L$25,1)),lookup!$A$2:$B$21,2,0),0)</f>
        <v>0</v>
      </c>
      <c r="M22" s="71">
        <f>IFERROR(VLOOKUP(IF(VLOOKUP($A22,Times!$A$6:$X$25,M$1,0)=0,0,RANK(VLOOKUP($A22,Times!$A$6:$X$25,M$1,0),Times!M$6:M$25,1)),lookup!$A$2:$B$21,2,0),0)</f>
        <v>0</v>
      </c>
      <c r="N22" s="71">
        <f>IFERROR(VLOOKUP(IF(VLOOKUP($A22,Times!$A$6:$X$25,N$1,0)=0,0,RANK(VLOOKUP($A22,Times!$A$6:$X$25,N$1,0),Times!N$6:N$25,1)),lookup!$A$2:$B$21,2,0),0)</f>
        <v>0</v>
      </c>
      <c r="O22" s="71">
        <f>IFERROR(VLOOKUP(IF(VLOOKUP($A22,Times!$A$6:$X$25,O$1,0)=0,0,RANK(VLOOKUP($A22,Times!$A$6:$X$25,O$1,0),Times!O$6:O$25,1)),lookup!$A$2:$B$21,2,0),0)</f>
        <v>0</v>
      </c>
      <c r="P22" s="71">
        <f>IFERROR(VLOOKUP(IF(VLOOKUP($A22,Times!$A$6:$X$25,P$1,0)=0,0,RANK(VLOOKUP($A22,Times!$A$6:$X$25,P$1,0),Times!P$6:P$25,1)),lookup!$A$2:$B$21,2,0),0)</f>
        <v>0</v>
      </c>
      <c r="Q22" s="71">
        <f>IFERROR(VLOOKUP(IF(VLOOKUP($A22,Times!$A$6:$X$25,Q$1,0)=0,0,RANK(VLOOKUP($A22,Times!$A$6:$X$25,Q$1,0),Times!Q$6:Q$25,1)),lookup!$A$2:$B$21,2,0),0)</f>
        <v>0</v>
      </c>
      <c r="R22" s="72">
        <f>IFERROR(VLOOKUP(IF(VLOOKUP($A22,Times!$A$6:$X$25,R$1,0)=0,0,RANK(VLOOKUP($A22,Times!$A$6:$X$25,R$1,0),Times!R$6:R$25,1)),lookup!$A$2:$B$21,2,0),0)</f>
        <v>0</v>
      </c>
      <c r="S22" s="77">
        <f>IFERROR(VLOOKUP(IF(VLOOKUP($A22,Times!$A$6:$X$25,S$1,0)=0,0,RANK(VLOOKUP($A22,Times!$A$6:$X$25,S$1,0),Times!S$6:S$25,1)),lookup!$A$2:$B$21,2,0),0)</f>
        <v>0</v>
      </c>
      <c r="T22" s="78">
        <f>IFERROR(VLOOKUP(IF(VLOOKUP($A22,Times!$A$6:$X$25,T$1,0)=0,0,RANK(VLOOKUP($A22,Times!$A$6:$X$25,T$1,0),Times!T$6:T$25,1)),lookup!$A$2:$B$21,2,0),0)</f>
        <v>0</v>
      </c>
      <c r="U22" s="78">
        <f>IFERROR(VLOOKUP(IF(VLOOKUP($A22,Times!$A$6:$X$25,U$1,0)=0,0,RANK(VLOOKUP($A22,Times!$A$6:$X$25,U$1,0),Times!U$6:U$25,1)),lookup!$A$2:$B$21,2,0),0)</f>
        <v>0</v>
      </c>
      <c r="V22" s="78">
        <f>IFERROR(VLOOKUP(IF(VLOOKUP($A22,Times!$A$6:$X$25,V$1,0)=0,0,RANK(VLOOKUP($A22,Times!$A$6:$X$25,V$1,0),Times!V$6:V$25,1)),lookup!$A$2:$B$21,2,0),0)</f>
        <v>0</v>
      </c>
      <c r="W22" s="78">
        <f>IFERROR(VLOOKUP(IF(VLOOKUP($A22,Times!$A$6:$X$25,W$1,0)=0,0,RANK(VLOOKUP($A22,Times!$A$6:$X$25,W$1,0),Times!W$6:W$25,1)),lookup!$A$2:$B$21,2,0),0)</f>
        <v>0</v>
      </c>
      <c r="X22" s="79">
        <f>IFERROR(VLOOKUP(IF(VLOOKUP($A22,Times!$A$6:$X$25,X$1,0)=0,0,RANK(VLOOKUP($A22,Times!$A$6:$X$25,X$1,0),Times!X$6:X$25,1)),lookup!$A$2:$B$21,2,0),0)</f>
        <v>0</v>
      </c>
      <c r="Y22" s="5">
        <f t="shared" si="1"/>
        <v>0</v>
      </c>
      <c r="Z22" s="2">
        <f t="shared" si="2"/>
        <v>0</v>
      </c>
      <c r="AA22" s="3" t="str">
        <f t="shared" si="3"/>
        <v/>
      </c>
      <c r="AB22" s="1">
        <f t="shared" si="4"/>
        <v>13</v>
      </c>
    </row>
    <row r="23" spans="1:28" ht="15" x14ac:dyDescent="0.2">
      <c r="A23" t="str">
        <f t="shared" si="0"/>
        <v>PatParker</v>
      </c>
      <c r="B23" s="26" t="str">
        <f>Times!B23</f>
        <v>Pat</v>
      </c>
      <c r="C23" s="58" t="str">
        <f>Times!C23</f>
        <v>Parker</v>
      </c>
      <c r="D23" s="53">
        <f>IFERROR(VLOOKUP(IF(VLOOKUP($A23,Times!$A$6:$X$25,D$1,0)=0,0,RANK(VLOOKUP($A23,Times!$A$6:$X$25,D$1,0),Times!D$6:D$25,1)),lookup!$A$2:$B$21,2,0),0)</f>
        <v>0</v>
      </c>
      <c r="E23" s="51">
        <f>IFERROR(VLOOKUP(IF(VLOOKUP($A23,Times!$A$6:$X$25,E$1,0)=0,0,RANK(VLOOKUP($A23,Times!$A$6:$X$25,E$1,0),Times!E$6:E$25,1)),lookup!$A$2:$B$21,2,0),0)</f>
        <v>0</v>
      </c>
      <c r="F23" s="51">
        <f>IFERROR(VLOOKUP(IF(VLOOKUP($A23,Times!$A$6:$X$25,F$1,0)=0,0,RANK(VLOOKUP($A23,Times!$A$6:$X$25,F$1,0),Times!F$6:F$25,1)),lookup!$A$2:$B$21,2,0),0)</f>
        <v>0</v>
      </c>
      <c r="G23" s="51">
        <f>IFERROR(VLOOKUP(IF(VLOOKUP($A23,Times!$A$6:$X$25,G$1,0)=0,0,RANK(VLOOKUP($A23,Times!$A$6:$X$25,G$1,0),Times!G$6:G$25,1)),lookup!$A$2:$B$21,2,0),0)</f>
        <v>0</v>
      </c>
      <c r="H23" s="51">
        <f>IFERROR(VLOOKUP(IF(VLOOKUP($A23,Times!$A$6:$X$25,H$1,0)=0,0,RANK(VLOOKUP($A23,Times!$A$6:$X$25,H$1,0),Times!H$6:H$25,1)),lookup!$A$2:$B$21,2,0),0)</f>
        <v>0</v>
      </c>
      <c r="I23" s="51">
        <f>IFERROR(VLOOKUP(IF(VLOOKUP($A23,Times!$A$6:$X$25,I$1,0)=0,0,RANK(VLOOKUP($A23,Times!$A$6:$X$25,I$1,0),Times!I$6:I$25,1)),lookup!$A$2:$B$21,2,0),0)</f>
        <v>0</v>
      </c>
      <c r="J23" s="51">
        <f>IFERROR(VLOOKUP(IF(VLOOKUP($A23,Times!$A$6:$X$25,J$1,0)=0,0,RANK(VLOOKUP($A23,Times!$A$6:$X$25,J$1,0),Times!J$6:J$25,1)),lookup!$A$2:$B$21,2,0),0)</f>
        <v>0</v>
      </c>
      <c r="K23" s="55">
        <f>IFERROR(VLOOKUP(IF(VLOOKUP($A23,Times!$A$6:$X$25,K$1,0)=0,0,RANK(VLOOKUP($A23,Times!$A$6:$X$25,K$1,0),Times!K$6:K$25,1)),lookup!$A$2:$B$21,2,0),0)</f>
        <v>0</v>
      </c>
      <c r="L23" s="70">
        <f>IFERROR(VLOOKUP(IF(VLOOKUP($A23,Times!$A$6:$X$25,L$1,0)=0,0,RANK(VLOOKUP($A23,Times!$A$6:$X$25,L$1,0),Times!L$6:L$25,1)),lookup!$A$2:$B$21,2,0),0)</f>
        <v>0</v>
      </c>
      <c r="M23" s="71">
        <f>IFERROR(VLOOKUP(IF(VLOOKUP($A23,Times!$A$6:$X$25,M$1,0)=0,0,RANK(VLOOKUP($A23,Times!$A$6:$X$25,M$1,0),Times!M$6:M$25,1)),lookup!$A$2:$B$21,2,0),0)</f>
        <v>0</v>
      </c>
      <c r="N23" s="71">
        <f>IFERROR(VLOOKUP(IF(VLOOKUP($A23,Times!$A$6:$X$25,N$1,0)=0,0,RANK(VLOOKUP($A23,Times!$A$6:$X$25,N$1,0),Times!N$6:N$25,1)),lookup!$A$2:$B$21,2,0),0)</f>
        <v>0</v>
      </c>
      <c r="O23" s="71">
        <f>IFERROR(VLOOKUP(IF(VLOOKUP($A23,Times!$A$6:$X$25,O$1,0)=0,0,RANK(VLOOKUP($A23,Times!$A$6:$X$25,O$1,0),Times!O$6:O$25,1)),lookup!$A$2:$B$21,2,0),0)</f>
        <v>0</v>
      </c>
      <c r="P23" s="71">
        <f>IFERROR(VLOOKUP(IF(VLOOKUP($A23,Times!$A$6:$X$25,P$1,0)=0,0,RANK(VLOOKUP($A23,Times!$A$6:$X$25,P$1,0),Times!P$6:P$25,1)),lookup!$A$2:$B$21,2,0),0)</f>
        <v>0</v>
      </c>
      <c r="Q23" s="71">
        <f>IFERROR(VLOOKUP(IF(VLOOKUP($A23,Times!$A$6:$X$25,Q$1,0)=0,0,RANK(VLOOKUP($A23,Times!$A$6:$X$25,Q$1,0),Times!Q$6:Q$25,1)),lookup!$A$2:$B$21,2,0),0)</f>
        <v>0</v>
      </c>
      <c r="R23" s="72">
        <f>IFERROR(VLOOKUP(IF(VLOOKUP($A23,Times!$A$6:$X$25,R$1,0)=0,0,RANK(VLOOKUP($A23,Times!$A$6:$X$25,R$1,0),Times!R$6:R$25,1)),lookup!$A$2:$B$21,2,0),0)</f>
        <v>0</v>
      </c>
      <c r="S23" s="77">
        <f>IFERROR(VLOOKUP(IF(VLOOKUP($A23,Times!$A$6:$X$25,S$1,0)=0,0,RANK(VLOOKUP($A23,Times!$A$6:$X$25,S$1,0),Times!S$6:S$25,1)),lookup!$A$2:$B$21,2,0),0)</f>
        <v>0</v>
      </c>
      <c r="T23" s="78">
        <f>IFERROR(VLOOKUP(IF(VLOOKUP($A23,Times!$A$6:$X$25,T$1,0)=0,0,RANK(VLOOKUP($A23,Times!$A$6:$X$25,T$1,0),Times!T$6:T$25,1)),lookup!$A$2:$B$21,2,0),0)</f>
        <v>0</v>
      </c>
      <c r="U23" s="78">
        <f>IFERROR(VLOOKUP(IF(VLOOKUP($A23,Times!$A$6:$X$25,U$1,0)=0,0,RANK(VLOOKUP($A23,Times!$A$6:$X$25,U$1,0),Times!U$6:U$25,1)),lookup!$A$2:$B$21,2,0),0)</f>
        <v>0</v>
      </c>
      <c r="V23" s="78">
        <f>IFERROR(VLOOKUP(IF(VLOOKUP($A23,Times!$A$6:$X$25,V$1,0)=0,0,RANK(VLOOKUP($A23,Times!$A$6:$X$25,V$1,0),Times!V$6:V$25,1)),lookup!$A$2:$B$21,2,0),0)</f>
        <v>0</v>
      </c>
      <c r="W23" s="78">
        <f>IFERROR(VLOOKUP(IF(VLOOKUP($A23,Times!$A$6:$X$25,W$1,0)=0,0,RANK(VLOOKUP($A23,Times!$A$6:$X$25,W$1,0),Times!W$6:W$25,1)),lookup!$A$2:$B$21,2,0),0)</f>
        <v>0</v>
      </c>
      <c r="X23" s="79">
        <f>IFERROR(VLOOKUP(IF(VLOOKUP($A23,Times!$A$6:$X$25,X$1,0)=0,0,RANK(VLOOKUP($A23,Times!$A$6:$X$25,X$1,0),Times!X$6:X$25,1)),lookup!$A$2:$B$21,2,0),0)</f>
        <v>0</v>
      </c>
      <c r="Y23" s="5">
        <f t="shared" si="1"/>
        <v>0</v>
      </c>
      <c r="Z23" s="2">
        <f t="shared" si="2"/>
        <v>0</v>
      </c>
      <c r="AA23" s="3" t="str">
        <f t="shared" si="3"/>
        <v/>
      </c>
      <c r="AB23" s="1">
        <f t="shared" si="4"/>
        <v>13</v>
      </c>
    </row>
    <row r="24" spans="1:28" ht="15" x14ac:dyDescent="0.2">
      <c r="A24" t="str">
        <f t="shared" si="0"/>
        <v>HelenTucker</v>
      </c>
      <c r="B24" s="26" t="str">
        <f>Times!B24</f>
        <v>Helen</v>
      </c>
      <c r="C24" s="58" t="str">
        <f>Times!C24</f>
        <v>Tucker</v>
      </c>
      <c r="D24" s="53">
        <f>IFERROR(VLOOKUP(IF(VLOOKUP($A24,Times!$A$6:$X$25,D$1,0)=0,0,RANK(VLOOKUP($A24,Times!$A$6:$X$25,D$1,0),Times!D$6:D$25,1)),lookup!$A$2:$B$21,2,0),0)</f>
        <v>0</v>
      </c>
      <c r="E24" s="51">
        <f>IFERROR(VLOOKUP(IF(VLOOKUP($A24,Times!$A$6:$X$25,E$1,0)=0,0,RANK(VLOOKUP($A24,Times!$A$6:$X$25,E$1,0),Times!E$6:E$25,1)),lookup!$A$2:$B$21,2,0),0)</f>
        <v>0</v>
      </c>
      <c r="F24" s="51">
        <f>IFERROR(VLOOKUP(IF(VLOOKUP($A24,Times!$A$6:$X$25,F$1,0)=0,0,RANK(VLOOKUP($A24,Times!$A$6:$X$25,F$1,0),Times!F$6:F$25,1)),lookup!$A$2:$B$21,2,0),0)</f>
        <v>0</v>
      </c>
      <c r="G24" s="51">
        <f>IFERROR(VLOOKUP(IF(VLOOKUP($A24,Times!$A$6:$X$25,G$1,0)=0,0,RANK(VLOOKUP($A24,Times!$A$6:$X$25,G$1,0),Times!G$6:G$25,1)),lookup!$A$2:$B$21,2,0),0)</f>
        <v>0</v>
      </c>
      <c r="H24" s="51">
        <f>IFERROR(VLOOKUP(IF(VLOOKUP($A24,Times!$A$6:$X$25,H$1,0)=0,0,RANK(VLOOKUP($A24,Times!$A$6:$X$25,H$1,0),Times!H$6:H$25,1)),lookup!$A$2:$B$21,2,0),0)</f>
        <v>0</v>
      </c>
      <c r="I24" s="51">
        <f>IFERROR(VLOOKUP(IF(VLOOKUP($A24,Times!$A$6:$X$25,I$1,0)=0,0,RANK(VLOOKUP($A24,Times!$A$6:$X$25,I$1,0),Times!I$6:I$25,1)),lookup!$A$2:$B$21,2,0),0)</f>
        <v>0</v>
      </c>
      <c r="J24" s="51">
        <f>IFERROR(VLOOKUP(IF(VLOOKUP($A24,Times!$A$6:$X$25,J$1,0)=0,0,RANK(VLOOKUP($A24,Times!$A$6:$X$25,J$1,0),Times!J$6:J$25,1)),lookup!$A$2:$B$21,2,0),0)</f>
        <v>0</v>
      </c>
      <c r="K24" s="55">
        <f>IFERROR(VLOOKUP(IF(VLOOKUP($A24,Times!$A$6:$X$25,K$1,0)=0,0,RANK(VLOOKUP($A24,Times!$A$6:$X$25,K$1,0),Times!K$6:K$25,1)),lookup!$A$2:$B$21,2,0),0)</f>
        <v>0</v>
      </c>
      <c r="L24" s="70">
        <f>IFERROR(VLOOKUP(IF(VLOOKUP($A24,Times!$A$6:$X$25,L$1,0)=0,0,RANK(VLOOKUP($A24,Times!$A$6:$X$25,L$1,0),Times!L$6:L$25,1)),lookup!$A$2:$B$21,2,0),0)</f>
        <v>0</v>
      </c>
      <c r="M24" s="71">
        <f>IFERROR(VLOOKUP(IF(VLOOKUP($A24,Times!$A$6:$X$25,M$1,0)=0,0,RANK(VLOOKUP($A24,Times!$A$6:$X$25,M$1,0),Times!M$6:M$25,1)),lookup!$A$2:$B$21,2,0),0)</f>
        <v>0</v>
      </c>
      <c r="N24" s="71">
        <f>IFERROR(VLOOKUP(IF(VLOOKUP($A24,Times!$A$6:$X$25,N$1,0)=0,0,RANK(VLOOKUP($A24,Times!$A$6:$X$25,N$1,0),Times!N$6:N$25,1)),lookup!$A$2:$B$21,2,0),0)</f>
        <v>0</v>
      </c>
      <c r="O24" s="71">
        <f>IFERROR(VLOOKUP(IF(VLOOKUP($A24,Times!$A$6:$X$25,O$1,0)=0,0,RANK(VLOOKUP($A24,Times!$A$6:$X$25,O$1,0),Times!O$6:O$25,1)),lookup!$A$2:$B$21,2,0),0)</f>
        <v>0</v>
      </c>
      <c r="P24" s="71">
        <f>IFERROR(VLOOKUP(IF(VLOOKUP($A24,Times!$A$6:$X$25,P$1,0)=0,0,RANK(VLOOKUP($A24,Times!$A$6:$X$25,P$1,0),Times!P$6:P$25,1)),lookup!$A$2:$B$21,2,0),0)</f>
        <v>0</v>
      </c>
      <c r="Q24" s="71">
        <f>IFERROR(VLOOKUP(IF(VLOOKUP($A24,Times!$A$6:$X$25,Q$1,0)=0,0,RANK(VLOOKUP($A24,Times!$A$6:$X$25,Q$1,0),Times!Q$6:Q$25,1)),lookup!$A$2:$B$21,2,0),0)</f>
        <v>0</v>
      </c>
      <c r="R24" s="72">
        <f>IFERROR(VLOOKUP(IF(VLOOKUP($A24,Times!$A$6:$X$25,R$1,0)=0,0,RANK(VLOOKUP($A24,Times!$A$6:$X$25,R$1,0),Times!R$6:R$25,1)),lookup!$A$2:$B$21,2,0),0)</f>
        <v>0</v>
      </c>
      <c r="S24" s="77">
        <f>IFERROR(VLOOKUP(IF(VLOOKUP($A24,Times!$A$6:$X$25,S$1,0)=0,0,RANK(VLOOKUP($A24,Times!$A$6:$X$25,S$1,0),Times!S$6:S$25,1)),lookup!$A$2:$B$21,2,0),0)</f>
        <v>0</v>
      </c>
      <c r="T24" s="78">
        <f>IFERROR(VLOOKUP(IF(VLOOKUP($A24,Times!$A$6:$X$25,T$1,0)=0,0,RANK(VLOOKUP($A24,Times!$A$6:$X$25,T$1,0),Times!T$6:T$25,1)),lookup!$A$2:$B$21,2,0),0)</f>
        <v>0</v>
      </c>
      <c r="U24" s="78">
        <f>IFERROR(VLOOKUP(IF(VLOOKUP($A24,Times!$A$6:$X$25,U$1,0)=0,0,RANK(VLOOKUP($A24,Times!$A$6:$X$25,U$1,0),Times!U$6:U$25,1)),lookup!$A$2:$B$21,2,0),0)</f>
        <v>0</v>
      </c>
      <c r="V24" s="78">
        <f>IFERROR(VLOOKUP(IF(VLOOKUP($A24,Times!$A$6:$X$25,V$1,0)=0,0,RANK(VLOOKUP($A24,Times!$A$6:$X$25,V$1,0),Times!V$6:V$25,1)),lookup!$A$2:$B$21,2,0),0)</f>
        <v>0</v>
      </c>
      <c r="W24" s="78">
        <f>IFERROR(VLOOKUP(IF(VLOOKUP($A24,Times!$A$6:$X$25,W$1,0)=0,0,RANK(VLOOKUP($A24,Times!$A$6:$X$25,W$1,0),Times!W$6:W$25,1)),lookup!$A$2:$B$21,2,0),0)</f>
        <v>0</v>
      </c>
      <c r="X24" s="79">
        <f>IFERROR(VLOOKUP(IF(VLOOKUP($A24,Times!$A$6:$X$25,X$1,0)=0,0,RANK(VLOOKUP($A24,Times!$A$6:$X$25,X$1,0),Times!X$6:X$25,1)),lookup!$A$2:$B$21,2,0),0)</f>
        <v>0</v>
      </c>
      <c r="Y24" s="5">
        <f t="shared" si="1"/>
        <v>0</v>
      </c>
      <c r="Z24" s="2">
        <f t="shared" si="2"/>
        <v>0</v>
      </c>
      <c r="AA24" s="3" t="str">
        <f t="shared" si="3"/>
        <v/>
      </c>
      <c r="AB24" s="1">
        <f t="shared" si="4"/>
        <v>13</v>
      </c>
    </row>
    <row r="25" spans="1:28" ht="15.75" thickBot="1" x14ac:dyDescent="0.25">
      <c r="A25" t="str">
        <f t="shared" si="0"/>
        <v>RebeccaWeston</v>
      </c>
      <c r="B25" s="26" t="str">
        <f>Times!B25</f>
        <v>Rebecca</v>
      </c>
      <c r="C25" s="59" t="str">
        <f>Times!C25</f>
        <v>Weston</v>
      </c>
      <c r="D25" s="54">
        <f>IFERROR(VLOOKUP(IF(VLOOKUP($A25,Times!$A$6:$X$25,D$1,0)=0,0,RANK(VLOOKUP($A25,Times!$A$6:$X$25,D$1,0),Times!D$6:D$25,1)),lookup!$A$2:$B$21,2,0),0)</f>
        <v>0</v>
      </c>
      <c r="E25" s="52">
        <f>IFERROR(VLOOKUP(IF(VLOOKUP($A25,Times!$A$6:$X$25,E$1,0)=0,0,RANK(VLOOKUP($A25,Times!$A$6:$X$25,E$1,0),Times!E$6:E$25,1)),lookup!$A$2:$B$21,2,0),0)</f>
        <v>0</v>
      </c>
      <c r="F25" s="52">
        <f>IFERROR(VLOOKUP(IF(VLOOKUP($A25,Times!$A$6:$X$25,F$1,0)=0,0,RANK(VLOOKUP($A25,Times!$A$6:$X$25,F$1,0),Times!F$6:F$25,1)),lookup!$A$2:$B$21,2,0),0)</f>
        <v>0</v>
      </c>
      <c r="G25" s="52">
        <f>IFERROR(VLOOKUP(IF(VLOOKUP($A25,Times!$A$6:$X$25,G$1,0)=0,0,RANK(VLOOKUP($A25,Times!$A$6:$X$25,G$1,0),Times!G$6:G$25,1)),lookup!$A$2:$B$21,2,0),0)</f>
        <v>0</v>
      </c>
      <c r="H25" s="52">
        <f>IFERROR(VLOOKUP(IF(VLOOKUP($A25,Times!$A$6:$X$25,H$1,0)=0,0,RANK(VLOOKUP($A25,Times!$A$6:$X$25,H$1,0),Times!H$6:H$25,1)),lookup!$A$2:$B$21,2,0),0)</f>
        <v>0</v>
      </c>
      <c r="I25" s="52">
        <f>IFERROR(VLOOKUP(IF(VLOOKUP($A25,Times!$A$6:$X$25,I$1,0)=0,0,RANK(VLOOKUP($A25,Times!$A$6:$X$25,I$1,0),Times!I$6:I$25,1)),lookup!$A$2:$B$21,2,0),0)</f>
        <v>0</v>
      </c>
      <c r="J25" s="52">
        <f>IFERROR(VLOOKUP(IF(VLOOKUP($A25,Times!$A$6:$X$25,J$1,0)=0,0,RANK(VLOOKUP($A25,Times!$A$6:$X$25,J$1,0),Times!J$6:J$25,1)),lookup!$A$2:$B$21,2,0),0)</f>
        <v>0</v>
      </c>
      <c r="K25" s="56">
        <f>IFERROR(VLOOKUP(IF(VLOOKUP($A25,Times!$A$6:$X$25,K$1,0)=0,0,RANK(VLOOKUP($A25,Times!$A$6:$X$25,K$1,0),Times!K$6:K$25,1)),lookup!$A$2:$B$21,2,0),0)</f>
        <v>0</v>
      </c>
      <c r="L25" s="73">
        <f>IFERROR(VLOOKUP(IF(VLOOKUP($A25,Times!$A$6:$X$25,L$1,0)=0,0,RANK(VLOOKUP($A25,Times!$A$6:$X$25,L$1,0),Times!L$6:L$25,1)),lookup!$A$2:$B$21,2,0),0)</f>
        <v>0</v>
      </c>
      <c r="M25" s="74">
        <f>IFERROR(VLOOKUP(IF(VLOOKUP($A25,Times!$A$6:$X$25,M$1,0)=0,0,RANK(VLOOKUP($A25,Times!$A$6:$X$25,M$1,0),Times!M$6:M$25,1)),lookup!$A$2:$B$21,2,0),0)</f>
        <v>0</v>
      </c>
      <c r="N25" s="74">
        <f>IFERROR(VLOOKUP(IF(VLOOKUP($A25,Times!$A$6:$X$25,N$1,0)=0,0,RANK(VLOOKUP($A25,Times!$A$6:$X$25,N$1,0),Times!N$6:N$25,1)),lookup!$A$2:$B$21,2,0),0)</f>
        <v>0</v>
      </c>
      <c r="O25" s="74">
        <f>IFERROR(VLOOKUP(IF(VLOOKUP($A25,Times!$A$6:$X$25,O$1,0)=0,0,RANK(VLOOKUP($A25,Times!$A$6:$X$25,O$1,0),Times!O$6:O$25,1)),lookup!$A$2:$B$21,2,0),0)</f>
        <v>0</v>
      </c>
      <c r="P25" s="74">
        <f>IFERROR(VLOOKUP(IF(VLOOKUP($A25,Times!$A$6:$X$25,P$1,0)=0,0,RANK(VLOOKUP($A25,Times!$A$6:$X$25,P$1,0),Times!P$6:P$25,1)),lookup!$A$2:$B$21,2,0),0)</f>
        <v>0</v>
      </c>
      <c r="Q25" s="74">
        <f>IFERROR(VLOOKUP(IF(VLOOKUP($A25,Times!$A$6:$X$25,Q$1,0)=0,0,RANK(VLOOKUP($A25,Times!$A$6:$X$25,Q$1,0),Times!Q$6:Q$25,1)),lookup!$A$2:$B$21,2,0),0)</f>
        <v>0</v>
      </c>
      <c r="R25" s="75">
        <f>IFERROR(VLOOKUP(IF(VLOOKUP($A25,Times!$A$6:$X$25,R$1,0)=0,0,RANK(VLOOKUP($A25,Times!$A$6:$X$25,R$1,0),Times!R$6:R$25,1)),lookup!$A$2:$B$21,2,0),0)</f>
        <v>0</v>
      </c>
      <c r="S25" s="80">
        <f>IFERROR(VLOOKUP(IF(VLOOKUP($A25,Times!$A$6:$X$25,S$1,0)=0,0,RANK(VLOOKUP($A25,Times!$A$6:$X$25,S$1,0),Times!S$6:S$25,1)),lookup!$A$2:$B$21,2,0),0)</f>
        <v>0</v>
      </c>
      <c r="T25" s="81">
        <f>IFERROR(VLOOKUP(IF(VLOOKUP($A25,Times!$A$6:$X$25,T$1,0)=0,0,RANK(VLOOKUP($A25,Times!$A$6:$X$25,T$1,0),Times!T$6:T$25,1)),lookup!$A$2:$B$21,2,0),0)</f>
        <v>0</v>
      </c>
      <c r="U25" s="81">
        <f>IFERROR(VLOOKUP(IF(VLOOKUP($A25,Times!$A$6:$X$25,U$1,0)=0,0,RANK(VLOOKUP($A25,Times!$A$6:$X$25,U$1,0),Times!U$6:U$25,1)),lookup!$A$2:$B$21,2,0),0)</f>
        <v>0</v>
      </c>
      <c r="V25" s="81">
        <f>IFERROR(VLOOKUP(IF(VLOOKUP($A25,Times!$A$6:$X$25,V$1,0)=0,0,RANK(VLOOKUP($A25,Times!$A$6:$X$25,V$1,0),Times!V$6:V$25,1)),lookup!$A$2:$B$21,2,0),0)</f>
        <v>0</v>
      </c>
      <c r="W25" s="81">
        <f>IFERROR(VLOOKUP(IF(VLOOKUP($A25,Times!$A$6:$X$25,W$1,0)=0,0,RANK(VLOOKUP($A25,Times!$A$6:$X$25,W$1,0),Times!W$6:W$25,1)),lookup!$A$2:$B$21,2,0),0)</f>
        <v>0</v>
      </c>
      <c r="X25" s="82">
        <f>IFERROR(VLOOKUP(IF(VLOOKUP($A25,Times!$A$6:$X$25,X$1,0)=0,0,RANK(VLOOKUP($A25,Times!$A$6:$X$25,X$1,0),Times!X$6:X$25,1)),lookup!$A$2:$B$21,2,0),0)</f>
        <v>0</v>
      </c>
      <c r="Y25" s="5">
        <f t="shared" si="1"/>
        <v>0</v>
      </c>
      <c r="Z25" s="2">
        <f t="shared" si="2"/>
        <v>0</v>
      </c>
      <c r="AA25" s="3" t="str">
        <f t="shared" si="3"/>
        <v/>
      </c>
      <c r="AB25" s="1">
        <f t="shared" si="4"/>
        <v>13</v>
      </c>
    </row>
    <row r="26" spans="1:28" ht="16.5" thickBot="1" x14ac:dyDescent="0.3">
      <c r="B26" s="100"/>
      <c r="C26" s="100"/>
      <c r="D26" s="48">
        <f t="shared" ref="D26:X26" si="5">COUNTIF(D6:D25,"&gt;0")</f>
        <v>2</v>
      </c>
      <c r="E26" s="49">
        <f t="shared" si="5"/>
        <v>2</v>
      </c>
      <c r="F26" s="49">
        <f t="shared" si="5"/>
        <v>2</v>
      </c>
      <c r="G26" s="49">
        <f t="shared" si="5"/>
        <v>5</v>
      </c>
      <c r="H26" s="49">
        <f t="shared" si="5"/>
        <v>1</v>
      </c>
      <c r="I26" s="49">
        <f t="shared" si="5"/>
        <v>0</v>
      </c>
      <c r="J26" s="49">
        <f t="shared" si="5"/>
        <v>2</v>
      </c>
      <c r="K26" s="49">
        <f t="shared" si="5"/>
        <v>2</v>
      </c>
      <c r="L26" s="48">
        <f t="shared" si="5"/>
        <v>2</v>
      </c>
      <c r="M26" s="49">
        <f t="shared" si="5"/>
        <v>0</v>
      </c>
      <c r="N26" s="49">
        <f t="shared" si="5"/>
        <v>0</v>
      </c>
      <c r="O26" s="49">
        <f t="shared" si="5"/>
        <v>0</v>
      </c>
      <c r="P26" s="49">
        <f t="shared" si="5"/>
        <v>3</v>
      </c>
      <c r="Q26" s="49">
        <f t="shared" si="5"/>
        <v>3</v>
      </c>
      <c r="R26" s="61">
        <f t="shared" si="5"/>
        <v>0</v>
      </c>
      <c r="S26" s="6">
        <f t="shared" si="5"/>
        <v>2</v>
      </c>
      <c r="T26" s="49">
        <f t="shared" si="5"/>
        <v>0</v>
      </c>
      <c r="U26" s="49">
        <f t="shared" si="5"/>
        <v>4</v>
      </c>
      <c r="V26" s="49">
        <f t="shared" si="5"/>
        <v>2</v>
      </c>
      <c r="W26" s="49">
        <f t="shared" si="5"/>
        <v>6</v>
      </c>
      <c r="X26" s="50">
        <f t="shared" si="5"/>
        <v>1</v>
      </c>
      <c r="Y26" s="97"/>
      <c r="Z26" s="98"/>
      <c r="AA26" s="98"/>
      <c r="AB26" s="99"/>
    </row>
    <row r="27" spans="1:28" x14ac:dyDescent="0.2">
      <c r="B27" s="17"/>
      <c r="C27" s="17"/>
      <c r="R27" s="17"/>
      <c r="S27" s="60"/>
    </row>
  </sheetData>
  <sortState ref="A6:AB25">
    <sortCondition descending="1" ref="Y6:Y25"/>
  </sortState>
  <mergeCells count="14">
    <mergeCell ref="B2:AB2"/>
    <mergeCell ref="B3:C3"/>
    <mergeCell ref="S3:X3"/>
    <mergeCell ref="Y3:Y5"/>
    <mergeCell ref="AB3:AB5"/>
    <mergeCell ref="L3:R3"/>
    <mergeCell ref="Z3:Z5"/>
    <mergeCell ref="AA3:AA5"/>
    <mergeCell ref="D3:K3"/>
    <mergeCell ref="AC4:AE5"/>
    <mergeCell ref="Y26:AB26"/>
    <mergeCell ref="B26:C26"/>
    <mergeCell ref="B5:C5"/>
    <mergeCell ref="B4:C4"/>
  </mergeCells>
  <phoneticPr fontId="0" type="noConversion"/>
  <conditionalFormatting sqref="AB6:AB11 AB18:AB20 AB22:AB25">
    <cfRule type="cellIs" dxfId="11" priority="10" stopIfTrue="1" operator="equal">
      <formula>1</formula>
    </cfRule>
    <cfRule type="cellIs" dxfId="10" priority="11" stopIfTrue="1" operator="equal">
      <formula>2</formula>
    </cfRule>
    <cfRule type="cellIs" dxfId="9" priority="12" stopIfTrue="1" operator="equal">
      <formula>3</formula>
    </cfRule>
  </conditionalFormatting>
  <conditionalFormatting sqref="AB12:AB17">
    <cfRule type="cellIs" dxfId="8" priority="4" stopIfTrue="1" operator="equal">
      <formula>1</formula>
    </cfRule>
    <cfRule type="cellIs" dxfId="7" priority="5" stopIfTrue="1" operator="equal">
      <formula>2</formula>
    </cfRule>
    <cfRule type="cellIs" dxfId="6" priority="6" stopIfTrue="1" operator="equal">
      <formula>3</formula>
    </cfRule>
  </conditionalFormatting>
  <conditionalFormatting sqref="AB21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hyperlinks>
    <hyperlink ref="L4" r:id="rId1"/>
    <hyperlink ref="M4" r:id="rId2" display="Grizedale Trail"/>
    <hyperlink ref="S4" r:id="rId3"/>
    <hyperlink ref="T4" r:id="rId4"/>
    <hyperlink ref="U4" r:id="rId5"/>
    <hyperlink ref="F4" r:id="rId6"/>
    <hyperlink ref="G4" r:id="rId7"/>
    <hyperlink ref="H4" r:id="rId8"/>
    <hyperlink ref="I4" r:id="rId9"/>
    <hyperlink ref="J4" r:id="rId10"/>
    <hyperlink ref="K4" r:id="rId11"/>
    <hyperlink ref="O4" r:id="rId12" display="Gosforth 10m"/>
    <hyperlink ref="P4" r:id="rId13"/>
    <hyperlink ref="R4" r:id="rId14"/>
    <hyperlink ref="D4" r:id="rId15"/>
    <hyperlink ref="E4" r:id="rId16"/>
    <hyperlink ref="N4" r:id="rId17"/>
    <hyperlink ref="V4" r:id="rId18"/>
    <hyperlink ref="W4" r:id="rId19"/>
    <hyperlink ref="Q4" r:id="rId20"/>
  </hyperlinks>
  <printOptions horizontalCentered="1" verticalCentered="1"/>
  <pageMargins left="0.55118110236220474" right="0.39370078740157483" top="0.59055118110236227" bottom="0.51181102362204722" header="0.23622047244094491" footer="0.51181102362204722"/>
  <pageSetup paperSize="9" scale="66" orientation="landscape" r:id="rId21"/>
  <headerFooter alignWithMargins="0">
    <oddHeader>&amp;C&amp;"Arial,Bold Italic"&amp;18CUMBERLAND A.C.&amp;R&amp;"Arial,Bold"&amp;12&amp;D</oddHeader>
  </headerFooter>
  <drawing r:id="rId22"/>
  <legacyDrawing r:id="rId23"/>
  <webPublishItems count="1">
    <webPublishItem id="10755" divId="2004 Championship test_10755" sourceType="sheet" destinationFile="G:\stats\2004 test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showGridLines="0" showZeros="0" tabSelected="1" topLeftCell="A2" zoomScale="70" zoomScaleNormal="70" workbookViewId="0">
      <pane xSplit="3" ySplit="4" topLeftCell="D6" activePane="bottomRight" state="frozen"/>
      <selection activeCell="B3" sqref="B3:C3"/>
      <selection pane="topRight" activeCell="B3" sqref="B3:C3"/>
      <selection pane="bottomLeft" activeCell="B3" sqref="B3:C3"/>
      <selection pane="bottomRight" activeCell="E30" sqref="E30"/>
    </sheetView>
  </sheetViews>
  <sheetFormatPr defaultRowHeight="12.75" outlineLevelRow="1" outlineLevelCol="1" x14ac:dyDescent="0.2"/>
  <cols>
    <col min="1" max="1" width="18.28515625" hidden="1" customWidth="1" outlineLevel="1"/>
    <col min="2" max="2" width="18.85546875" customWidth="1" collapsed="1"/>
    <col min="3" max="3" width="28.5703125" customWidth="1"/>
    <col min="4" max="12" width="10.140625" bestFit="1" customWidth="1"/>
    <col min="13" max="15" width="4.140625" bestFit="1" customWidth="1"/>
    <col min="16" max="17" width="10.140625" bestFit="1" customWidth="1"/>
    <col min="18" max="18" width="4.140625" bestFit="1" customWidth="1"/>
    <col min="19" max="19" width="10.140625" bestFit="1" customWidth="1"/>
    <col min="20" max="20" width="4.140625" bestFit="1" customWidth="1"/>
    <col min="21" max="24" width="10.140625" bestFit="1" customWidth="1"/>
    <col min="25" max="25" width="5.140625" bestFit="1" customWidth="1"/>
    <col min="26" max="26" width="4.5703125" bestFit="1" customWidth="1"/>
    <col min="27" max="27" width="7.28515625" customWidth="1"/>
    <col min="28" max="28" width="4.5703125" bestFit="1" customWidth="1"/>
  </cols>
  <sheetData>
    <row r="1" spans="1:35" ht="13.5" hidden="1" outlineLevel="1" thickBot="1" x14ac:dyDescent="0.25"/>
    <row r="2" spans="1:35" ht="34.5" customHeight="1" collapsed="1" thickTop="1" thickBot="1" x14ac:dyDescent="0.25">
      <c r="B2" s="104" t="s">
        <v>55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</row>
    <row r="3" spans="1:35" ht="21" customHeight="1" thickBot="1" x14ac:dyDescent="0.25">
      <c r="B3" s="106"/>
      <c r="C3" s="106"/>
      <c r="D3" s="121" t="s">
        <v>2</v>
      </c>
      <c r="E3" s="122"/>
      <c r="F3" s="122"/>
      <c r="G3" s="122"/>
      <c r="H3" s="122"/>
      <c r="I3" s="122"/>
      <c r="J3" s="122"/>
      <c r="K3" s="122"/>
      <c r="L3" s="125" t="s">
        <v>3</v>
      </c>
      <c r="M3" s="125"/>
      <c r="N3" s="125"/>
      <c r="O3" s="125"/>
      <c r="P3" s="125"/>
      <c r="Q3" s="125"/>
      <c r="R3" s="125"/>
      <c r="S3" s="107" t="s">
        <v>4</v>
      </c>
      <c r="T3" s="107"/>
      <c r="U3" s="107"/>
      <c r="V3" s="107"/>
      <c r="W3" s="107"/>
      <c r="X3" s="107"/>
      <c r="Y3" s="126" t="s">
        <v>7</v>
      </c>
      <c r="Z3" s="127" t="s">
        <v>1</v>
      </c>
      <c r="AA3" s="128" t="s">
        <v>9</v>
      </c>
      <c r="AB3" s="131" t="s">
        <v>0</v>
      </c>
    </row>
    <row r="4" spans="1:35" ht="128.25" customHeight="1" thickBot="1" x14ac:dyDescent="0.25">
      <c r="B4" s="103"/>
      <c r="C4" s="103"/>
      <c r="D4" s="67" t="s">
        <v>56</v>
      </c>
      <c r="E4" s="62" t="s">
        <v>5</v>
      </c>
      <c r="F4" s="62" t="s">
        <v>57</v>
      </c>
      <c r="G4" s="62" t="s">
        <v>58</v>
      </c>
      <c r="H4" s="62" t="s">
        <v>59</v>
      </c>
      <c r="I4" s="62" t="s">
        <v>12</v>
      </c>
      <c r="J4" s="62" t="s">
        <v>60</v>
      </c>
      <c r="K4" s="62" t="s">
        <v>29</v>
      </c>
      <c r="L4" s="63" t="s">
        <v>6</v>
      </c>
      <c r="M4" s="18" t="s">
        <v>61</v>
      </c>
      <c r="N4" s="64" t="s">
        <v>22</v>
      </c>
      <c r="O4" s="18" t="s">
        <v>62</v>
      </c>
      <c r="P4" s="64" t="s">
        <v>13</v>
      </c>
      <c r="Q4" s="69" t="s">
        <v>10</v>
      </c>
      <c r="R4" s="7" t="s">
        <v>8</v>
      </c>
      <c r="S4" s="65" t="s">
        <v>11</v>
      </c>
      <c r="T4" s="66" t="s">
        <v>30</v>
      </c>
      <c r="U4" s="66" t="s">
        <v>63</v>
      </c>
      <c r="V4" s="66" t="s">
        <v>31</v>
      </c>
      <c r="W4" s="66" t="s">
        <v>14</v>
      </c>
      <c r="X4" s="4" t="s">
        <v>32</v>
      </c>
      <c r="Y4" s="109"/>
      <c r="Z4" s="116"/>
      <c r="AA4" s="129"/>
      <c r="AB4" s="112"/>
      <c r="AC4" s="96"/>
      <c r="AD4" s="96"/>
      <c r="AE4" s="96"/>
      <c r="AI4" s="8"/>
    </row>
    <row r="5" spans="1:35" ht="81.75" customHeight="1" thickBot="1" x14ac:dyDescent="0.25">
      <c r="B5" s="101"/>
      <c r="C5" s="102"/>
      <c r="D5" s="42" t="s">
        <v>64</v>
      </c>
      <c r="E5" s="43" t="s">
        <v>65</v>
      </c>
      <c r="F5" s="43" t="s">
        <v>66</v>
      </c>
      <c r="G5" s="43" t="s">
        <v>67</v>
      </c>
      <c r="H5" s="43" t="s">
        <v>68</v>
      </c>
      <c r="I5" s="44" t="s">
        <v>69</v>
      </c>
      <c r="J5" s="44" t="s">
        <v>70</v>
      </c>
      <c r="K5" s="44" t="s">
        <v>71</v>
      </c>
      <c r="L5" s="9" t="s">
        <v>72</v>
      </c>
      <c r="M5" s="10" t="s">
        <v>96</v>
      </c>
      <c r="N5" s="10" t="s">
        <v>73</v>
      </c>
      <c r="O5" s="10" t="s">
        <v>96</v>
      </c>
      <c r="P5" s="10" t="s">
        <v>74</v>
      </c>
      <c r="Q5" s="10" t="s">
        <v>75</v>
      </c>
      <c r="R5" s="11" t="s">
        <v>75</v>
      </c>
      <c r="S5" s="13" t="s">
        <v>76</v>
      </c>
      <c r="T5" s="13" t="s">
        <v>77</v>
      </c>
      <c r="U5" s="12" t="s">
        <v>78</v>
      </c>
      <c r="V5" s="12" t="s">
        <v>79</v>
      </c>
      <c r="W5" s="12" t="s">
        <v>80</v>
      </c>
      <c r="X5" s="68" t="s">
        <v>97</v>
      </c>
      <c r="Y5" s="110"/>
      <c r="Z5" s="117"/>
      <c r="AA5" s="130"/>
      <c r="AB5" s="113"/>
      <c r="AC5" s="96"/>
      <c r="AD5" s="96"/>
      <c r="AE5" s="96"/>
    </row>
    <row r="6" spans="1:35" ht="15" x14ac:dyDescent="0.2">
      <c r="A6" t="str">
        <f t="shared" ref="A6:A25" si="0">B6&amp;C6</f>
        <v>SarahChaudhri</v>
      </c>
      <c r="B6" s="26" t="s">
        <v>26</v>
      </c>
      <c r="C6" s="27" t="s">
        <v>98</v>
      </c>
      <c r="D6" s="32"/>
      <c r="E6" s="35"/>
      <c r="F6" s="35">
        <v>4.0347222222222222E-2</v>
      </c>
      <c r="G6" s="35"/>
      <c r="H6" s="35"/>
      <c r="I6" s="35"/>
      <c r="J6" s="35"/>
      <c r="K6" s="36"/>
      <c r="L6" s="37"/>
      <c r="M6" s="38"/>
      <c r="N6" s="38"/>
      <c r="O6" s="38"/>
      <c r="P6" s="38">
        <v>6.1782407407407404E-2</v>
      </c>
      <c r="Q6" s="38">
        <v>5.9606481481481483E-2</v>
      </c>
      <c r="R6" s="39"/>
      <c r="S6" s="22">
        <v>7.8645833333333331E-2</v>
      </c>
      <c r="T6" s="23"/>
      <c r="U6" s="23">
        <v>8.0717592592592591E-2</v>
      </c>
      <c r="V6" s="23"/>
      <c r="W6" s="23">
        <v>7.7997685185185184E-2</v>
      </c>
      <c r="X6" s="24">
        <v>0.15997685185185184</v>
      </c>
      <c r="Y6" s="5">
        <f>VLOOKUP(A6,Champs!$A$6:$AB$25,Champs!Y$1,0)</f>
        <v>600</v>
      </c>
      <c r="Z6" s="2">
        <f t="shared" ref="Z6:Z25" si="1">COUNTIF(D6:X6,"&gt;0")</f>
        <v>7</v>
      </c>
      <c r="AA6" s="45" t="str">
        <f t="shared" ref="AA6:AA25" si="2">IF(AND(COUNTIF(D6:X6,"&gt;0")&gt;=6),"Yes","")</f>
        <v>Yes</v>
      </c>
      <c r="AB6" s="1">
        <f t="shared" ref="AB6:AB25" si="3">RANK(Y6,Y$6:Y$25,0)</f>
        <v>1</v>
      </c>
    </row>
    <row r="7" spans="1:35" ht="15.75" thickBot="1" x14ac:dyDescent="0.25">
      <c r="A7" t="str">
        <f t="shared" si="0"/>
        <v>AlisonAndrew</v>
      </c>
      <c r="B7" s="137" t="s">
        <v>18</v>
      </c>
      <c r="C7" s="138" t="s">
        <v>19</v>
      </c>
      <c r="D7" s="139"/>
      <c r="E7" s="140">
        <v>3.2233796296296295E-2</v>
      </c>
      <c r="F7" s="140"/>
      <c r="G7" s="140">
        <v>3.8379629629629632E-2</v>
      </c>
      <c r="H7" s="140"/>
      <c r="I7" s="140"/>
      <c r="J7" s="140"/>
      <c r="K7" s="141">
        <v>3.712962962962963E-2</v>
      </c>
      <c r="L7" s="142">
        <v>6.174768518518519E-2</v>
      </c>
      <c r="M7" s="143"/>
      <c r="N7" s="143"/>
      <c r="O7" s="143"/>
      <c r="P7" s="143">
        <v>6.474537037037037E-2</v>
      </c>
      <c r="Q7" s="143">
        <v>6.1863425925925926E-2</v>
      </c>
      <c r="R7" s="144"/>
      <c r="S7" s="145"/>
      <c r="T7" s="146"/>
      <c r="U7" s="146">
        <v>9.1134259259259262E-2</v>
      </c>
      <c r="V7" s="146"/>
      <c r="W7" s="146">
        <v>8.0462962962962958E-2</v>
      </c>
      <c r="X7" s="147"/>
      <c r="Y7" s="148">
        <f>VLOOKUP(A7,Champs!$A$6:$AB$25,Champs!Y$1,0)</f>
        <v>595</v>
      </c>
      <c r="Z7" s="149">
        <f t="shared" si="1"/>
        <v>8</v>
      </c>
      <c r="AA7" s="150" t="str">
        <f t="shared" si="2"/>
        <v>Yes</v>
      </c>
      <c r="AB7" s="151">
        <f t="shared" si="3"/>
        <v>2</v>
      </c>
    </row>
    <row r="8" spans="1:35" ht="15" x14ac:dyDescent="0.2">
      <c r="A8" t="str">
        <f t="shared" si="0"/>
        <v>DeborahRedmond</v>
      </c>
      <c r="B8" s="132" t="s">
        <v>27</v>
      </c>
      <c r="C8" s="133" t="s">
        <v>28</v>
      </c>
      <c r="D8" s="32"/>
      <c r="E8" s="33"/>
      <c r="F8" s="33">
        <v>5.0960648148148151E-2</v>
      </c>
      <c r="G8" s="33"/>
      <c r="H8" s="33"/>
      <c r="I8" s="33"/>
      <c r="J8" s="33"/>
      <c r="K8" s="34"/>
      <c r="L8" s="134"/>
      <c r="M8" s="46"/>
      <c r="N8" s="46"/>
      <c r="O8" s="46"/>
      <c r="P8" s="46">
        <v>7.3090277777777782E-2</v>
      </c>
      <c r="Q8" s="46"/>
      <c r="R8" s="47"/>
      <c r="S8" s="20">
        <v>9.4745370370370383E-2</v>
      </c>
      <c r="T8" s="21"/>
      <c r="U8" s="21">
        <v>9.8969907407407409E-2</v>
      </c>
      <c r="V8" s="21"/>
      <c r="W8" s="21">
        <v>8.9583333333333334E-2</v>
      </c>
      <c r="X8" s="25"/>
      <c r="Y8" s="5">
        <f>VLOOKUP(A8,Champs!$A$6:$AB$25,Champs!Y$1,0)</f>
        <v>489</v>
      </c>
      <c r="Z8" s="135">
        <f t="shared" si="1"/>
        <v>5</v>
      </c>
      <c r="AA8" s="45" t="str">
        <f t="shared" si="2"/>
        <v/>
      </c>
      <c r="AB8" s="136">
        <f t="shared" si="3"/>
        <v>3</v>
      </c>
    </row>
    <row r="9" spans="1:35" ht="15" x14ac:dyDescent="0.2">
      <c r="A9" t="str">
        <f t="shared" si="0"/>
        <v>NicolaAtkinson</v>
      </c>
      <c r="B9" s="26" t="s">
        <v>85</v>
      </c>
      <c r="C9" s="27" t="s">
        <v>86</v>
      </c>
      <c r="D9" s="32"/>
      <c r="E9" s="35"/>
      <c r="F9" s="35"/>
      <c r="G9" s="35">
        <v>3.6724537037037035E-2</v>
      </c>
      <c r="H9" s="35"/>
      <c r="I9" s="35"/>
      <c r="J9" s="35"/>
      <c r="K9" s="36">
        <v>3.7002314814814814E-2</v>
      </c>
      <c r="L9" s="40"/>
      <c r="M9" s="38"/>
      <c r="N9" s="38"/>
      <c r="O9" s="38"/>
      <c r="P9" s="38"/>
      <c r="Q9" s="38">
        <v>6.21875E-2</v>
      </c>
      <c r="R9" s="39"/>
      <c r="S9" s="40"/>
      <c r="T9" s="41"/>
      <c r="U9" s="41"/>
      <c r="V9" s="23"/>
      <c r="W9" s="23">
        <v>8.8391203703703694E-2</v>
      </c>
      <c r="X9" s="24"/>
      <c r="Y9" s="5">
        <f>VLOOKUP(A9,Champs!$A$6:$AB$25,Champs!Y$1,0)</f>
        <v>395</v>
      </c>
      <c r="Z9" s="2">
        <f t="shared" si="1"/>
        <v>4</v>
      </c>
      <c r="AA9" s="45" t="str">
        <f t="shared" si="2"/>
        <v/>
      </c>
      <c r="AB9" s="1">
        <f t="shared" si="3"/>
        <v>4</v>
      </c>
    </row>
    <row r="10" spans="1:35" ht="15" x14ac:dyDescent="0.2">
      <c r="A10" t="str">
        <f t="shared" si="0"/>
        <v>MargaretHawley</v>
      </c>
      <c r="B10" s="26" t="s">
        <v>15</v>
      </c>
      <c r="C10" s="27" t="s">
        <v>16</v>
      </c>
      <c r="D10" s="32"/>
      <c r="E10" s="35"/>
      <c r="F10" s="35"/>
      <c r="G10" s="35"/>
      <c r="H10" s="35"/>
      <c r="I10" s="35"/>
      <c r="J10" s="35"/>
      <c r="K10" s="36"/>
      <c r="L10" s="37">
        <v>5.6863425925925921E-2</v>
      </c>
      <c r="M10" s="38"/>
      <c r="N10" s="38"/>
      <c r="O10" s="38"/>
      <c r="P10" s="38"/>
      <c r="Q10" s="38"/>
      <c r="R10" s="39"/>
      <c r="S10" s="22"/>
      <c r="T10" s="23"/>
      <c r="U10" s="23">
        <v>7.9826388888888891E-2</v>
      </c>
      <c r="V10" s="23">
        <v>7.7581018518518521E-2</v>
      </c>
      <c r="W10" s="23"/>
      <c r="X10" s="24"/>
      <c r="Y10" s="5">
        <f>VLOOKUP(A10,Champs!$A$6:$AB$25,Champs!Y$1,0)</f>
        <v>299</v>
      </c>
      <c r="Z10" s="2">
        <f t="shared" si="1"/>
        <v>3</v>
      </c>
      <c r="AA10" s="45" t="str">
        <f t="shared" si="2"/>
        <v/>
      </c>
      <c r="AB10" s="1">
        <f t="shared" si="3"/>
        <v>5</v>
      </c>
    </row>
    <row r="11" spans="1:35" ht="15" x14ac:dyDescent="0.2">
      <c r="A11" t="str">
        <f t="shared" si="0"/>
        <v>MargaretGrant</v>
      </c>
      <c r="B11" s="26" t="s">
        <v>15</v>
      </c>
      <c r="C11" s="27" t="s">
        <v>17</v>
      </c>
      <c r="D11" s="32"/>
      <c r="E11" s="35">
        <v>3.2534722222222222E-2</v>
      </c>
      <c r="F11" s="35"/>
      <c r="G11" s="35">
        <v>3.7557870370370373E-2</v>
      </c>
      <c r="H11" s="35"/>
      <c r="I11" s="35"/>
      <c r="J11" s="35">
        <v>3.9884259259259258E-2</v>
      </c>
      <c r="K11" s="36"/>
      <c r="L11" s="37"/>
      <c r="M11" s="38"/>
      <c r="N11" s="38"/>
      <c r="O11" s="38"/>
      <c r="P11" s="38"/>
      <c r="Q11" s="38"/>
      <c r="R11" s="39"/>
      <c r="S11" s="22"/>
      <c r="T11" s="23"/>
      <c r="U11" s="23"/>
      <c r="V11" s="23"/>
      <c r="W11" s="23"/>
      <c r="X11" s="24"/>
      <c r="Y11" s="5">
        <f>VLOOKUP(A11,Champs!$A$6:$AB$25,Champs!Y$1,0)</f>
        <v>298</v>
      </c>
      <c r="Z11" s="2">
        <f t="shared" si="1"/>
        <v>3</v>
      </c>
      <c r="AA11" s="45" t="str">
        <f t="shared" si="2"/>
        <v/>
      </c>
      <c r="AB11" s="1">
        <f t="shared" si="3"/>
        <v>6</v>
      </c>
    </row>
    <row r="12" spans="1:35" ht="15" x14ac:dyDescent="0.2">
      <c r="A12" t="str">
        <f t="shared" si="0"/>
        <v>CaroleBurnie</v>
      </c>
      <c r="B12" s="26" t="s">
        <v>89</v>
      </c>
      <c r="C12" s="27" t="s">
        <v>90</v>
      </c>
      <c r="D12" s="32"/>
      <c r="E12" s="35"/>
      <c r="F12" s="35"/>
      <c r="G12" s="35">
        <v>4.3506944444444445E-2</v>
      </c>
      <c r="H12" s="35"/>
      <c r="I12" s="35"/>
      <c r="J12" s="35">
        <v>4.3946759259259255E-2</v>
      </c>
      <c r="K12" s="36"/>
      <c r="L12" s="37"/>
      <c r="M12" s="38"/>
      <c r="N12" s="38"/>
      <c r="O12" s="38"/>
      <c r="P12" s="38"/>
      <c r="Q12" s="38"/>
      <c r="R12" s="39"/>
      <c r="S12" s="22"/>
      <c r="T12" s="23"/>
      <c r="U12" s="23"/>
      <c r="V12" s="23"/>
      <c r="W12" s="23">
        <v>0.10006944444444445</v>
      </c>
      <c r="X12" s="30"/>
      <c r="Y12" s="31">
        <f>VLOOKUP(A12,Champs!$A$6:$AB$25,Champs!Y$1,0)</f>
        <v>290</v>
      </c>
      <c r="Z12" s="2">
        <f t="shared" si="1"/>
        <v>3</v>
      </c>
      <c r="AA12" s="45" t="str">
        <f t="shared" si="2"/>
        <v/>
      </c>
      <c r="AB12" s="1">
        <f t="shared" si="3"/>
        <v>7</v>
      </c>
    </row>
    <row r="13" spans="1:35" ht="15" x14ac:dyDescent="0.2">
      <c r="A13" t="str">
        <f t="shared" si="0"/>
        <v>SarahEdwards</v>
      </c>
      <c r="B13" s="26" t="s">
        <v>26</v>
      </c>
      <c r="C13" s="27" t="s">
        <v>95</v>
      </c>
      <c r="D13" s="32">
        <v>5.4733796296296294E-2</v>
      </c>
      <c r="E13" s="35"/>
      <c r="F13" s="35"/>
      <c r="G13" s="35"/>
      <c r="H13" s="35"/>
      <c r="I13" s="35"/>
      <c r="J13" s="35"/>
      <c r="K13" s="36"/>
      <c r="L13" s="40"/>
      <c r="M13" s="38"/>
      <c r="N13" s="38"/>
      <c r="O13" s="38"/>
      <c r="P13" s="38"/>
      <c r="Q13" s="38"/>
      <c r="R13" s="39"/>
      <c r="S13" s="22"/>
      <c r="T13" s="23"/>
      <c r="U13" s="23"/>
      <c r="V13" s="23"/>
      <c r="W13" s="23">
        <v>8.8275462962962958E-2</v>
      </c>
      <c r="X13" s="24"/>
      <c r="Y13" s="5">
        <f>VLOOKUP(A13,Champs!$A$6:$AB$25,Champs!Y$1,0)</f>
        <v>198</v>
      </c>
      <c r="Z13" s="2">
        <f t="shared" si="1"/>
        <v>2</v>
      </c>
      <c r="AA13" s="45" t="str">
        <f t="shared" si="2"/>
        <v/>
      </c>
      <c r="AB13" s="1">
        <f t="shared" si="3"/>
        <v>8</v>
      </c>
    </row>
    <row r="14" spans="1:35" ht="15" x14ac:dyDescent="0.2">
      <c r="A14" t="str">
        <f t="shared" si="0"/>
        <v>SueBooth</v>
      </c>
      <c r="B14" s="26" t="s">
        <v>53</v>
      </c>
      <c r="C14" s="27" t="s">
        <v>54</v>
      </c>
      <c r="D14" s="32"/>
      <c r="E14" s="35"/>
      <c r="F14" s="35"/>
      <c r="G14" s="35"/>
      <c r="H14" s="35">
        <v>1.6909722222222225E-2</v>
      </c>
      <c r="I14" s="35"/>
      <c r="J14" s="35"/>
      <c r="K14" s="36"/>
      <c r="L14" s="28"/>
      <c r="M14" s="19"/>
      <c r="N14" s="19"/>
      <c r="O14" s="19"/>
      <c r="P14" s="19"/>
      <c r="Q14" s="19"/>
      <c r="R14" s="29"/>
      <c r="S14" s="22"/>
      <c r="T14" s="23"/>
      <c r="U14" s="23"/>
      <c r="V14" s="23"/>
      <c r="W14" s="23"/>
      <c r="X14" s="24"/>
      <c r="Y14" s="5">
        <f>VLOOKUP(A14,Champs!$A$6:$AB$25,Champs!Y$1,0)</f>
        <v>100</v>
      </c>
      <c r="Z14" s="2">
        <f t="shared" si="1"/>
        <v>1</v>
      </c>
      <c r="AA14" s="45" t="str">
        <f t="shared" si="2"/>
        <v/>
      </c>
      <c r="AB14" s="1">
        <f t="shared" si="3"/>
        <v>9</v>
      </c>
    </row>
    <row r="15" spans="1:35" ht="15" x14ac:dyDescent="0.2">
      <c r="A15" t="str">
        <f t="shared" si="0"/>
        <v>GillianKidd</v>
      </c>
      <c r="B15" s="26" t="s">
        <v>23</v>
      </c>
      <c r="C15" s="27" t="s">
        <v>24</v>
      </c>
      <c r="D15" s="32"/>
      <c r="E15" s="35"/>
      <c r="F15" s="35"/>
      <c r="G15" s="35"/>
      <c r="H15" s="35"/>
      <c r="I15" s="35"/>
      <c r="J15" s="35"/>
      <c r="K15" s="36"/>
      <c r="L15" s="28"/>
      <c r="M15" s="19"/>
      <c r="N15" s="19"/>
      <c r="O15" s="19"/>
      <c r="P15" s="19"/>
      <c r="Q15" s="19"/>
      <c r="R15" s="29"/>
      <c r="S15" s="22"/>
      <c r="T15" s="23"/>
      <c r="U15" s="23"/>
      <c r="V15" s="23">
        <v>7.7106481481481484E-2</v>
      </c>
      <c r="W15" s="23"/>
      <c r="X15" s="24"/>
      <c r="Y15" s="5">
        <f>VLOOKUP(A15,Champs!$A$6:$AB$25,Champs!Y$1,0)</f>
        <v>100</v>
      </c>
      <c r="Z15" s="2">
        <f t="shared" si="1"/>
        <v>1</v>
      </c>
      <c r="AA15" s="45" t="str">
        <f t="shared" si="2"/>
        <v/>
      </c>
      <c r="AB15" s="1">
        <f t="shared" si="3"/>
        <v>9</v>
      </c>
    </row>
    <row r="16" spans="1:35" ht="15" x14ac:dyDescent="0.2">
      <c r="A16" t="str">
        <f t="shared" si="0"/>
        <v>SusanDenham-Smith</v>
      </c>
      <c r="B16" s="26" t="s">
        <v>47</v>
      </c>
      <c r="C16" s="27" t="s">
        <v>25</v>
      </c>
      <c r="D16" s="32">
        <v>5.5069444444444449E-2</v>
      </c>
      <c r="E16" s="35"/>
      <c r="F16" s="35"/>
      <c r="G16" s="35"/>
      <c r="H16" s="35"/>
      <c r="I16" s="35"/>
      <c r="J16" s="35"/>
      <c r="K16" s="36"/>
      <c r="L16" s="37"/>
      <c r="M16" s="38"/>
      <c r="N16" s="38"/>
      <c r="O16" s="38"/>
      <c r="P16" s="38"/>
      <c r="Q16" s="38"/>
      <c r="R16" s="39"/>
      <c r="S16" s="22"/>
      <c r="T16" s="23"/>
      <c r="U16" s="23"/>
      <c r="V16" s="23"/>
      <c r="W16" s="23"/>
      <c r="X16" s="24"/>
      <c r="Y16" s="5">
        <f>VLOOKUP(A16,Champs!$A$6:$AB$25,Champs!Y$1,0)</f>
        <v>99</v>
      </c>
      <c r="Z16" s="2">
        <f t="shared" si="1"/>
        <v>1</v>
      </c>
      <c r="AA16" s="45" t="str">
        <f t="shared" si="2"/>
        <v/>
      </c>
      <c r="AB16" s="1">
        <f t="shared" si="3"/>
        <v>11</v>
      </c>
    </row>
    <row r="17" spans="1:28" ht="15" x14ac:dyDescent="0.2">
      <c r="A17" t="str">
        <f t="shared" si="0"/>
        <v>EmilyMason</v>
      </c>
      <c r="B17" s="26" t="s">
        <v>91</v>
      </c>
      <c r="C17" s="26" t="s">
        <v>92</v>
      </c>
      <c r="D17" s="32"/>
      <c r="E17" s="33"/>
      <c r="F17" s="33"/>
      <c r="G17" s="33">
        <v>3.8194444444444441E-2</v>
      </c>
      <c r="H17" s="33"/>
      <c r="I17" s="33"/>
      <c r="J17" s="33"/>
      <c r="K17" s="34"/>
      <c r="L17" s="83"/>
      <c r="M17" s="46"/>
      <c r="N17" s="46"/>
      <c r="O17" s="46"/>
      <c r="P17" s="46"/>
      <c r="Q17" s="46"/>
      <c r="R17" s="47"/>
      <c r="S17" s="83"/>
      <c r="T17" s="84"/>
      <c r="U17" s="84"/>
      <c r="V17" s="21"/>
      <c r="W17" s="21"/>
      <c r="X17" s="25"/>
      <c r="Y17" s="5">
        <f>VLOOKUP(A17,Champs!$A$6:$AB$25,Champs!Y$1,0)</f>
        <v>98</v>
      </c>
      <c r="Z17" s="2">
        <f t="shared" si="1"/>
        <v>1</v>
      </c>
      <c r="AA17" s="45" t="str">
        <f t="shared" si="2"/>
        <v/>
      </c>
      <c r="AB17" s="1">
        <f t="shared" si="3"/>
        <v>12</v>
      </c>
    </row>
    <row r="18" spans="1:28" ht="15" x14ac:dyDescent="0.2">
      <c r="A18" t="str">
        <f t="shared" si="0"/>
        <v>AllisonHall</v>
      </c>
      <c r="B18" s="26" t="s">
        <v>21</v>
      </c>
      <c r="C18" s="27" t="s">
        <v>20</v>
      </c>
      <c r="D18" s="32"/>
      <c r="E18" s="35"/>
      <c r="F18" s="35"/>
      <c r="G18" s="35"/>
      <c r="H18" s="35"/>
      <c r="I18" s="35"/>
      <c r="J18" s="35"/>
      <c r="K18" s="36"/>
      <c r="L18" s="37"/>
      <c r="M18" s="38"/>
      <c r="N18" s="38"/>
      <c r="O18" s="38"/>
      <c r="P18" s="38"/>
      <c r="Q18" s="38"/>
      <c r="R18" s="39"/>
      <c r="S18" s="22"/>
      <c r="T18" s="23"/>
      <c r="U18" s="23"/>
      <c r="V18" s="23"/>
      <c r="W18" s="23"/>
      <c r="X18" s="24"/>
      <c r="Y18" s="5">
        <f>VLOOKUP(A18,Champs!$A$6:$AB$25,Champs!Y$1,0)</f>
        <v>0</v>
      </c>
      <c r="Z18" s="2">
        <f t="shared" si="1"/>
        <v>0</v>
      </c>
      <c r="AA18" s="45" t="str">
        <f t="shared" si="2"/>
        <v/>
      </c>
      <c r="AB18" s="1">
        <f t="shared" si="3"/>
        <v>13</v>
      </c>
    </row>
    <row r="19" spans="1:28" ht="15" x14ac:dyDescent="0.2">
      <c r="A19" t="str">
        <f t="shared" si="0"/>
        <v>HelenArmstrong</v>
      </c>
      <c r="B19" s="26" t="s">
        <v>87</v>
      </c>
      <c r="C19" s="27" t="s">
        <v>88</v>
      </c>
      <c r="D19" s="32"/>
      <c r="E19" s="35"/>
      <c r="F19" s="35"/>
      <c r="G19" s="35"/>
      <c r="H19" s="35"/>
      <c r="I19" s="35"/>
      <c r="J19" s="35"/>
      <c r="K19" s="36"/>
      <c r="L19" s="28"/>
      <c r="M19" s="19"/>
      <c r="N19" s="19"/>
      <c r="O19" s="19"/>
      <c r="P19" s="19"/>
      <c r="Q19" s="19"/>
      <c r="R19" s="29"/>
      <c r="S19" s="22"/>
      <c r="T19" s="23"/>
      <c r="U19" s="23"/>
      <c r="V19" s="23"/>
      <c r="W19" s="23"/>
      <c r="X19" s="24"/>
      <c r="Y19" s="5">
        <f>VLOOKUP(A19,Champs!$A$6:$AB$25,Champs!Y$1,0)</f>
        <v>0</v>
      </c>
      <c r="Z19" s="2">
        <f t="shared" si="1"/>
        <v>0</v>
      </c>
      <c r="AA19" s="45" t="str">
        <f t="shared" si="2"/>
        <v/>
      </c>
      <c r="AB19" s="1">
        <f t="shared" si="3"/>
        <v>13</v>
      </c>
    </row>
    <row r="20" spans="1:28" ht="15" x14ac:dyDescent="0.2">
      <c r="A20" t="str">
        <f t="shared" si="0"/>
        <v>SaraCampbell</v>
      </c>
      <c r="B20" s="26" t="s">
        <v>83</v>
      </c>
      <c r="C20" s="27" t="s">
        <v>84</v>
      </c>
      <c r="D20" s="32"/>
      <c r="E20" s="35"/>
      <c r="F20" s="35"/>
      <c r="G20" s="35"/>
      <c r="H20" s="35"/>
      <c r="I20" s="35"/>
      <c r="J20" s="35"/>
      <c r="K20" s="36"/>
      <c r="L20" s="28"/>
      <c r="M20" s="19"/>
      <c r="N20" s="19"/>
      <c r="O20" s="19"/>
      <c r="P20" s="19"/>
      <c r="Q20" s="19"/>
      <c r="R20" s="29"/>
      <c r="S20" s="22"/>
      <c r="T20" s="23"/>
      <c r="U20" s="23"/>
      <c r="V20" s="23"/>
      <c r="W20" s="23"/>
      <c r="X20" s="24"/>
      <c r="Y20" s="5">
        <f>VLOOKUP(A20,Champs!$A$6:$AB$25,Champs!Y$1,0)</f>
        <v>0</v>
      </c>
      <c r="Z20" s="2">
        <f t="shared" si="1"/>
        <v>0</v>
      </c>
      <c r="AA20" s="45" t="str">
        <f t="shared" si="2"/>
        <v/>
      </c>
      <c r="AB20" s="1">
        <f t="shared" si="3"/>
        <v>13</v>
      </c>
    </row>
    <row r="21" spans="1:28" ht="15" x14ac:dyDescent="0.2">
      <c r="A21" t="str">
        <f t="shared" si="0"/>
        <v>SusanMcAvoy</v>
      </c>
      <c r="B21" s="26" t="s">
        <v>47</v>
      </c>
      <c r="C21" s="27" t="s">
        <v>93</v>
      </c>
      <c r="D21" s="32"/>
      <c r="E21" s="36"/>
      <c r="F21" s="36"/>
      <c r="G21" s="36"/>
      <c r="H21" s="36"/>
      <c r="I21" s="36"/>
      <c r="J21" s="36"/>
      <c r="K21" s="36"/>
      <c r="L21" s="40"/>
      <c r="M21" s="38"/>
      <c r="N21" s="38"/>
      <c r="O21" s="38"/>
      <c r="P21" s="38"/>
      <c r="Q21" s="38"/>
      <c r="R21" s="39"/>
      <c r="S21" s="40"/>
      <c r="T21" s="23"/>
      <c r="U21" s="23"/>
      <c r="V21" s="23"/>
      <c r="W21" s="30"/>
      <c r="X21" s="24"/>
      <c r="Y21" s="5">
        <f>VLOOKUP(A21,Champs!$A$6:$AB$25,Champs!Y$1,0)</f>
        <v>0</v>
      </c>
      <c r="Z21" s="2">
        <f t="shared" si="1"/>
        <v>0</v>
      </c>
      <c r="AA21" s="45" t="str">
        <f t="shared" si="2"/>
        <v/>
      </c>
      <c r="AB21" s="1">
        <f t="shared" si="3"/>
        <v>13</v>
      </c>
    </row>
    <row r="22" spans="1:28" ht="15" x14ac:dyDescent="0.2">
      <c r="A22" t="str">
        <f t="shared" si="0"/>
        <v>ShielaMcVeigh</v>
      </c>
      <c r="B22" s="26" t="s">
        <v>81</v>
      </c>
      <c r="C22" s="27" t="s">
        <v>82</v>
      </c>
      <c r="D22" s="32"/>
      <c r="E22" s="35"/>
      <c r="F22" s="35"/>
      <c r="G22" s="35"/>
      <c r="H22" s="35"/>
      <c r="I22" s="35"/>
      <c r="J22" s="35"/>
      <c r="K22" s="36"/>
      <c r="L22" s="37"/>
      <c r="M22" s="38"/>
      <c r="N22" s="38"/>
      <c r="O22" s="38"/>
      <c r="P22" s="38"/>
      <c r="Q22" s="38"/>
      <c r="R22" s="39"/>
      <c r="S22" s="22"/>
      <c r="T22" s="23"/>
      <c r="U22" s="23"/>
      <c r="V22" s="23"/>
      <c r="W22" s="23"/>
      <c r="X22" s="24"/>
      <c r="Y22" s="5">
        <f>VLOOKUP(A22,Champs!$A$6:$AB$25,Champs!Y$1,0)</f>
        <v>0</v>
      </c>
      <c r="Z22" s="2">
        <f t="shared" si="1"/>
        <v>0</v>
      </c>
      <c r="AA22" s="45" t="str">
        <f t="shared" si="2"/>
        <v/>
      </c>
      <c r="AB22" s="1">
        <f t="shared" si="3"/>
        <v>13</v>
      </c>
    </row>
    <row r="23" spans="1:28" ht="15" x14ac:dyDescent="0.2">
      <c r="A23" t="str">
        <f t="shared" si="0"/>
        <v>PatParker</v>
      </c>
      <c r="B23" s="26" t="s">
        <v>52</v>
      </c>
      <c r="C23" s="27" t="s">
        <v>51</v>
      </c>
      <c r="D23" s="32"/>
      <c r="E23" s="36"/>
      <c r="F23" s="36"/>
      <c r="G23" s="36"/>
      <c r="H23" s="36"/>
      <c r="I23" s="36"/>
      <c r="J23" s="36"/>
      <c r="K23" s="36"/>
      <c r="L23" s="28"/>
      <c r="M23" s="19"/>
      <c r="N23" s="19"/>
      <c r="O23" s="19"/>
      <c r="P23" s="19"/>
      <c r="Q23" s="19"/>
      <c r="R23" s="29"/>
      <c r="S23" s="22"/>
      <c r="T23" s="23"/>
      <c r="U23" s="23"/>
      <c r="V23" s="23"/>
      <c r="W23" s="30"/>
      <c r="X23" s="24"/>
      <c r="Y23" s="5">
        <f>VLOOKUP(A23,Champs!$A$6:$AB$25,Champs!Y$1,0)</f>
        <v>0</v>
      </c>
      <c r="Z23" s="2">
        <f t="shared" si="1"/>
        <v>0</v>
      </c>
      <c r="AA23" s="45" t="str">
        <f t="shared" si="2"/>
        <v/>
      </c>
      <c r="AB23" s="1">
        <f t="shared" si="3"/>
        <v>13</v>
      </c>
    </row>
    <row r="24" spans="1:28" ht="15" x14ac:dyDescent="0.2">
      <c r="A24" t="str">
        <f t="shared" si="0"/>
        <v>HelenTucker</v>
      </c>
      <c r="B24" s="26" t="s">
        <v>87</v>
      </c>
      <c r="C24" s="27" t="s">
        <v>94</v>
      </c>
      <c r="D24" s="32"/>
      <c r="E24" s="35"/>
      <c r="F24" s="35"/>
      <c r="G24" s="35"/>
      <c r="H24" s="35"/>
      <c r="I24" s="35"/>
      <c r="J24" s="35"/>
      <c r="K24" s="36"/>
      <c r="L24" s="40"/>
      <c r="M24" s="38"/>
      <c r="N24" s="38"/>
      <c r="O24" s="38"/>
      <c r="P24" s="38"/>
      <c r="Q24" s="38"/>
      <c r="R24" s="39"/>
      <c r="S24" s="40"/>
      <c r="T24" s="41"/>
      <c r="U24" s="41"/>
      <c r="V24" s="23"/>
      <c r="W24" s="23"/>
      <c r="X24" s="24"/>
      <c r="Y24" s="5">
        <f>VLOOKUP(A24,Champs!$A$6:$AB$25,Champs!Y$1,0)</f>
        <v>0</v>
      </c>
      <c r="Z24" s="2">
        <f t="shared" si="1"/>
        <v>0</v>
      </c>
      <c r="AA24" s="45" t="str">
        <f t="shared" si="2"/>
        <v/>
      </c>
      <c r="AB24" s="1">
        <f t="shared" si="3"/>
        <v>13</v>
      </c>
    </row>
    <row r="25" spans="1:28" ht="15.75" thickBot="1" x14ac:dyDescent="0.25">
      <c r="A25" t="str">
        <f t="shared" si="0"/>
        <v>RebeccaWeston</v>
      </c>
      <c r="B25" s="26" t="s">
        <v>33</v>
      </c>
      <c r="C25" s="27" t="s">
        <v>34</v>
      </c>
      <c r="D25" s="32"/>
      <c r="E25" s="35"/>
      <c r="F25" s="35"/>
      <c r="G25" s="35"/>
      <c r="H25" s="35"/>
      <c r="I25" s="35"/>
      <c r="J25" s="35"/>
      <c r="K25" s="34"/>
      <c r="L25" s="28"/>
      <c r="M25" s="19"/>
      <c r="N25" s="19"/>
      <c r="O25" s="19"/>
      <c r="P25" s="19"/>
      <c r="Q25" s="19"/>
      <c r="R25" s="29"/>
      <c r="S25" s="20"/>
      <c r="T25" s="23"/>
      <c r="U25" s="23"/>
      <c r="V25" s="23"/>
      <c r="W25" s="23"/>
      <c r="X25" s="24"/>
      <c r="Y25" s="5">
        <f>VLOOKUP(A25,Champs!$A$6:$AB$25,Champs!Y$1,0)</f>
        <v>0</v>
      </c>
      <c r="Z25" s="2">
        <f t="shared" si="1"/>
        <v>0</v>
      </c>
      <c r="AA25" s="45" t="str">
        <f t="shared" si="2"/>
        <v/>
      </c>
      <c r="AB25" s="1">
        <f t="shared" si="3"/>
        <v>13</v>
      </c>
    </row>
    <row r="26" spans="1:28" ht="16.5" thickBot="1" x14ac:dyDescent="0.3">
      <c r="B26" s="100"/>
      <c r="C26" s="100"/>
      <c r="D26" s="6">
        <f>COUNTIF(D6:D25,"&gt;0")</f>
        <v>2</v>
      </c>
      <c r="E26" s="6">
        <f>COUNTIF(E6:E25,"&gt;0")</f>
        <v>2</v>
      </c>
      <c r="F26" s="6">
        <f t="shared" ref="F26:X26" si="4">COUNTIF(F6:F25,"&gt;0")</f>
        <v>2</v>
      </c>
      <c r="G26" s="6">
        <f t="shared" si="4"/>
        <v>5</v>
      </c>
      <c r="H26" s="6">
        <f t="shared" si="4"/>
        <v>1</v>
      </c>
      <c r="I26" s="6">
        <f t="shared" si="4"/>
        <v>0</v>
      </c>
      <c r="J26" s="6">
        <f t="shared" si="4"/>
        <v>2</v>
      </c>
      <c r="K26" s="6">
        <f t="shared" si="4"/>
        <v>2</v>
      </c>
      <c r="L26" s="6">
        <f t="shared" si="4"/>
        <v>2</v>
      </c>
      <c r="M26" s="6">
        <f t="shared" si="4"/>
        <v>0</v>
      </c>
      <c r="N26" s="6">
        <f t="shared" si="4"/>
        <v>0</v>
      </c>
      <c r="O26" s="6">
        <f t="shared" si="4"/>
        <v>0</v>
      </c>
      <c r="P26" s="6">
        <f t="shared" si="4"/>
        <v>3</v>
      </c>
      <c r="Q26" s="6">
        <f t="shared" si="4"/>
        <v>3</v>
      </c>
      <c r="R26" s="6">
        <f t="shared" si="4"/>
        <v>0</v>
      </c>
      <c r="S26" s="6">
        <f t="shared" si="4"/>
        <v>2</v>
      </c>
      <c r="T26" s="6">
        <f t="shared" si="4"/>
        <v>0</v>
      </c>
      <c r="U26" s="6">
        <f t="shared" si="4"/>
        <v>4</v>
      </c>
      <c r="V26" s="6">
        <f t="shared" si="4"/>
        <v>2</v>
      </c>
      <c r="W26" s="6">
        <f t="shared" si="4"/>
        <v>6</v>
      </c>
      <c r="X26" s="6">
        <f t="shared" si="4"/>
        <v>1</v>
      </c>
      <c r="Y26" s="97"/>
      <c r="Z26" s="123"/>
      <c r="AA26" s="123"/>
      <c r="AB26" s="124"/>
    </row>
    <row r="27" spans="1:28" x14ac:dyDescent="0.2">
      <c r="B27" s="17"/>
      <c r="C27" s="17"/>
    </row>
  </sheetData>
  <sortState ref="A6:AB25">
    <sortCondition descending="1" ref="Y6:Y25"/>
  </sortState>
  <mergeCells count="14">
    <mergeCell ref="AC4:AE5"/>
    <mergeCell ref="B5:C5"/>
    <mergeCell ref="B26:C26"/>
    <mergeCell ref="Y26:AB26"/>
    <mergeCell ref="B2:AB2"/>
    <mergeCell ref="B3:C3"/>
    <mergeCell ref="D3:K3"/>
    <mergeCell ref="L3:R3"/>
    <mergeCell ref="S3:X3"/>
    <mergeCell ref="Y3:Y5"/>
    <mergeCell ref="Z3:Z5"/>
    <mergeCell ref="AA3:AA5"/>
    <mergeCell ref="AB3:AB5"/>
    <mergeCell ref="B4:C4"/>
  </mergeCells>
  <phoneticPr fontId="0" type="noConversion"/>
  <conditionalFormatting sqref="AB6:AB25">
    <cfRule type="cellIs" dxfId="2" priority="10" operator="equal">
      <formula>1</formula>
    </cfRule>
    <cfRule type="cellIs" dxfId="1" priority="11" operator="equal">
      <formula>2</formula>
    </cfRule>
    <cfRule type="cellIs" dxfId="0" priority="12" operator="equal">
      <formula>3</formula>
    </cfRule>
  </conditionalFormatting>
  <hyperlinks>
    <hyperlink ref="L4" r:id="rId1"/>
    <hyperlink ref="M4" r:id="rId2" display="Grizedale Trail"/>
    <hyperlink ref="S4" r:id="rId3"/>
    <hyperlink ref="T4" r:id="rId4"/>
    <hyperlink ref="U4" r:id="rId5"/>
    <hyperlink ref="F4" r:id="rId6"/>
    <hyperlink ref="G4" r:id="rId7"/>
    <hyperlink ref="H4" r:id="rId8"/>
    <hyperlink ref="I4" r:id="rId9"/>
    <hyperlink ref="J4" r:id="rId10"/>
    <hyperlink ref="K4" r:id="rId11"/>
    <hyperlink ref="O4" r:id="rId12" display="Gosforth 10m"/>
    <hyperlink ref="P4" r:id="rId13"/>
    <hyperlink ref="R4" r:id="rId14"/>
    <hyperlink ref="D4" r:id="rId15"/>
    <hyperlink ref="E4" r:id="rId16"/>
    <hyperlink ref="N4" r:id="rId17"/>
    <hyperlink ref="V4" r:id="rId18"/>
    <hyperlink ref="W4" r:id="rId19"/>
    <hyperlink ref="Q4" r:id="rId20"/>
  </hyperlinks>
  <printOptions horizontalCentered="1" verticalCentered="1"/>
  <pageMargins left="0.55118110236220474" right="0.39370078740157483" top="0.59055118110236227" bottom="0.51181102362204722" header="0.23622047244094491" footer="0.51181102362204722"/>
  <pageSetup paperSize="9" scale="55" orientation="landscape" r:id="rId21"/>
  <headerFooter alignWithMargins="0">
    <oddHeader>&amp;C&amp;"Arial,Bold Italic"&amp;18CUMBERLAND A.C.&amp;R&amp;"Arial,Bold"&amp;12&amp;D</oddHeader>
  </headerFooter>
  <drawing r:id="rId22"/>
  <legacy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" sqref="B2:AB2"/>
    </sheetView>
  </sheetViews>
  <sheetFormatPr defaultRowHeight="12.75" x14ac:dyDescent="0.2"/>
  <sheetData>
    <row r="1" spans="1:2" x14ac:dyDescent="0.2">
      <c r="A1" s="14" t="s">
        <v>49</v>
      </c>
      <c r="B1" s="14" t="s">
        <v>50</v>
      </c>
    </row>
    <row r="2" spans="1:2" x14ac:dyDescent="0.2">
      <c r="A2">
        <v>1</v>
      </c>
      <c r="B2">
        <v>100</v>
      </c>
    </row>
    <row r="3" spans="1:2" x14ac:dyDescent="0.2">
      <c r="A3">
        <v>2</v>
      </c>
      <c r="B3">
        <v>99</v>
      </c>
    </row>
    <row r="4" spans="1:2" x14ac:dyDescent="0.2">
      <c r="A4">
        <v>3</v>
      </c>
      <c r="B4">
        <v>98</v>
      </c>
    </row>
    <row r="5" spans="1:2" x14ac:dyDescent="0.2">
      <c r="A5">
        <v>4</v>
      </c>
      <c r="B5">
        <v>97</v>
      </c>
    </row>
    <row r="6" spans="1:2" x14ac:dyDescent="0.2">
      <c r="A6">
        <v>5</v>
      </c>
      <c r="B6">
        <v>96</v>
      </c>
    </row>
    <row r="7" spans="1:2" x14ac:dyDescent="0.2">
      <c r="A7">
        <v>6</v>
      </c>
      <c r="B7">
        <v>95</v>
      </c>
    </row>
    <row r="8" spans="1:2" x14ac:dyDescent="0.2">
      <c r="A8">
        <v>7</v>
      </c>
      <c r="B8">
        <v>94</v>
      </c>
    </row>
    <row r="9" spans="1:2" x14ac:dyDescent="0.2">
      <c r="A9">
        <v>8</v>
      </c>
      <c r="B9">
        <v>93</v>
      </c>
    </row>
    <row r="10" spans="1:2" x14ac:dyDescent="0.2">
      <c r="A10">
        <v>9</v>
      </c>
      <c r="B10">
        <v>92</v>
      </c>
    </row>
    <row r="11" spans="1:2" x14ac:dyDescent="0.2">
      <c r="A11">
        <v>10</v>
      </c>
      <c r="B11">
        <v>91</v>
      </c>
    </row>
    <row r="12" spans="1:2" x14ac:dyDescent="0.2">
      <c r="A12">
        <v>11</v>
      </c>
      <c r="B12">
        <v>90</v>
      </c>
    </row>
    <row r="13" spans="1:2" x14ac:dyDescent="0.2">
      <c r="A13">
        <v>12</v>
      </c>
      <c r="B13">
        <v>89</v>
      </c>
    </row>
    <row r="14" spans="1:2" x14ac:dyDescent="0.2">
      <c r="A14">
        <v>13</v>
      </c>
      <c r="B14">
        <v>88</v>
      </c>
    </row>
    <row r="15" spans="1:2" x14ac:dyDescent="0.2">
      <c r="A15">
        <v>14</v>
      </c>
      <c r="B15">
        <v>87</v>
      </c>
    </row>
    <row r="16" spans="1:2" x14ac:dyDescent="0.2">
      <c r="A16">
        <v>15</v>
      </c>
      <c r="B16">
        <v>86</v>
      </c>
    </row>
    <row r="17" spans="1:2" x14ac:dyDescent="0.2">
      <c r="A17">
        <v>16</v>
      </c>
      <c r="B17">
        <v>85</v>
      </c>
    </row>
    <row r="18" spans="1:2" x14ac:dyDescent="0.2">
      <c r="A18">
        <v>17</v>
      </c>
      <c r="B18">
        <v>84</v>
      </c>
    </row>
    <row r="19" spans="1:2" x14ac:dyDescent="0.2">
      <c r="A19">
        <v>18</v>
      </c>
      <c r="B19">
        <v>83</v>
      </c>
    </row>
    <row r="20" spans="1:2" x14ac:dyDescent="0.2">
      <c r="A20">
        <v>19</v>
      </c>
      <c r="B20">
        <v>82</v>
      </c>
    </row>
    <row r="21" spans="1:2" x14ac:dyDescent="0.2">
      <c r="A21">
        <v>20</v>
      </c>
      <c r="B21">
        <v>81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B2" sqref="B2:AB2"/>
    </sheetView>
  </sheetViews>
  <sheetFormatPr defaultRowHeight="12.75" x14ac:dyDescent="0.2"/>
  <sheetData>
    <row r="1" spans="1:1" x14ac:dyDescent="0.2">
      <c r="A1" s="14" t="s">
        <v>37</v>
      </c>
    </row>
    <row r="2" spans="1:1" x14ac:dyDescent="0.2">
      <c r="A2" s="14" t="s">
        <v>38</v>
      </c>
    </row>
    <row r="3" spans="1:1" x14ac:dyDescent="0.2">
      <c r="A3" s="14" t="s">
        <v>39</v>
      </c>
    </row>
    <row r="4" spans="1:1" x14ac:dyDescent="0.2">
      <c r="A4" s="15" t="s">
        <v>40</v>
      </c>
    </row>
    <row r="5" spans="1:1" x14ac:dyDescent="0.2">
      <c r="A5" s="14" t="s">
        <v>41</v>
      </c>
    </row>
    <row r="6" spans="1:1" x14ac:dyDescent="0.2">
      <c r="A6" s="14" t="s">
        <v>42</v>
      </c>
    </row>
    <row r="7" spans="1:1" x14ac:dyDescent="0.2">
      <c r="A7" s="14" t="s">
        <v>43</v>
      </c>
    </row>
    <row r="8" spans="1:1" x14ac:dyDescent="0.2">
      <c r="A8" t="s">
        <v>48</v>
      </c>
    </row>
    <row r="9" spans="1:1" x14ac:dyDescent="0.2">
      <c r="A9" s="14" t="s">
        <v>35</v>
      </c>
    </row>
    <row r="10" spans="1:1" x14ac:dyDescent="0.2">
      <c r="A10" s="14" t="s">
        <v>36</v>
      </c>
    </row>
    <row r="11" spans="1:1" ht="18" x14ac:dyDescent="0.25">
      <c r="A11" s="16" t="s">
        <v>44</v>
      </c>
    </row>
    <row r="12" spans="1:1" ht="18" x14ac:dyDescent="0.25">
      <c r="A12" s="16" t="s">
        <v>45</v>
      </c>
    </row>
    <row r="13" spans="1:1" ht="18" x14ac:dyDescent="0.25">
      <c r="A13" s="16" t="s">
        <v>46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Champs</vt:lpstr>
      <vt:lpstr>Times</vt:lpstr>
      <vt:lpstr>lookup</vt:lpstr>
      <vt:lpstr>notes</vt:lpstr>
      <vt:lpstr>Champs!Print_Area</vt:lpstr>
      <vt:lpstr>Times!Print_Area</vt:lpstr>
    </vt:vector>
  </TitlesOfParts>
  <Company>Daves School of Motoring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Heaton</dc:creator>
  <cp:lastModifiedBy>Davig George Heaton</cp:lastModifiedBy>
  <cp:lastPrinted>2013-01-28T16:01:51Z</cp:lastPrinted>
  <dcterms:created xsi:type="dcterms:W3CDTF">2002-03-06T21:05:58Z</dcterms:created>
  <dcterms:modified xsi:type="dcterms:W3CDTF">2013-01-28T16:03:27Z</dcterms:modified>
</cp:coreProperties>
</file>